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osa.Iyoha\Desktop\"/>
    </mc:Choice>
  </mc:AlternateContent>
  <xr:revisionPtr revIDLastSave="0" documentId="8_{17AABECF-9621-495D-81EA-5A3F9A59156F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15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5" l="1"/>
  <c r="E22" i="5"/>
  <c r="N23" i="5" l="1"/>
  <c r="T31" i="5"/>
  <c r="S31" i="5"/>
  <c r="T27" i="5"/>
  <c r="T22" i="5"/>
  <c r="T23" i="5"/>
  <c r="H39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<sst xmlns="http://schemas.openxmlformats.org/spreadsheetml/2006/main" count="308" uniqueCount="139">
  <si>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</si>
  <si>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</si>
  <si>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</si>
  <si>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</si>
  <si>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</si>
  <si>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</si>
  <si>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</si>
  <si>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</si>
  <si>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</si>
  <si>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</si>
  <si>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</si>
  <si>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</si>
  <si>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</si>
  <si>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</si>
  <si>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</si>
  <si>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</si>
  <si>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</si>
  <si>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</si>
  <si>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</si>
  <si>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</si>
  <si>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</si>
  <si>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</si>
  <si>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</si>
  <si>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</si>
  <si>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</si>
  <si>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</si>
  <si>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</si>
  <si>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</si>
  <si>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</si>
  <si>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</si>
  <si>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</si>
  <si>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</si>
  <si>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</si>
  <si>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</si>
  <si>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</si>
  <si>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</si>
  <si>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</si>
  <si>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</si>
  <si>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</si>
  <si>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</si>
  <si>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</si>
  <si>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</si>
  <si>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</si>
  <si>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</si>
  <si>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</si>
  <si>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</si>
  <si>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</si>
  <si>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</si>
  <si>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</si>
  <si>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</si>
  <si>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</si>
  <si>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</si>
  <si>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</si>
  <si>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</si>
  <si>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</si>
  <si>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</si>
  <si>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</si>
  <si>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</si>
  <si>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</si>
  <si>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</si>
  <si>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</si>
  <si>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</si>
  <si>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</si>
  <si>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</si>
  <si>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</si>
  <si>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</si>
  <si>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</si>
  <si>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</si>
  <si>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</si>
  <si>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</si>
  <si>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</si>
  <si>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</si>
  <si>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</si>
  <si>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</si>
  <si>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</si>
  <si>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</si>
  <si>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</si>
  <si>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</si>
  <si>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</si>
  <si>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</si>
  <si>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</si>
  <si>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</si>
  <si>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</si>
  <si>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</si>
  <si>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</si>
  <si>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</si>
  <si>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</si>
  <si>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</si>
  <si>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</si>
  <si>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</si>
  <si>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</si>
  <si>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</si>
  <si>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</si>
  <si>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</si>
  <si>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</si>
  <si>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</si>
  <si>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</si>
  <si>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</si>
  <si>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</si>
  <si>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</si>
  <si>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</si>
  <si>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</si>
  <si>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</si>
  <si>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</si>
  <si>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</si>
  <si>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</si>
  <si>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</si>
  <si>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</si>
  <si>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</si>
  <si>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</si>
  <si>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</si>
  <si>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</si>
  <si>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</si>
  <si>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</si>
  <si>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</si>
  <si>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</si>
  <si>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</si>
  <si>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</si>
  <si>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</si>
  <si>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</si>
  <si>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</si>
  <si>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</si>
  <si>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</si>
  <si>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</si>
  <si>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</si>
  <si>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</si>
  <si>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</si>
  <si>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</si>
  <si>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</si>
  <si>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</si>
  <si>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</si>
  <si>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</si>
  <si>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</si>
  <si>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</si>
  <si>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</si>
  <si>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</si>
  <si>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GU PU PAPER UTILIZATION REDUCTION</t>
  </si>
  <si>
    <t xml:space="preserve">CPF &amp; FLB PERIMETER LIGHTING IMPROVEMENT </t>
  </si>
  <si>
    <t>RESTORATION OF CCTV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</si>
</sst>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43" fontId="4" fillId="4" borderId="0" xfId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F25" sqref="F25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19.6328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9" t="s">
        <v>0</v>
      </c>
      <c r="D2" s="160"/>
      <c r="E2" s="160"/>
      <c r="F2" s="161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6"/>
      <c r="E21" s="157"/>
      <c r="F21" s="158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73000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2" t="s">
        <v>44</v>
      </c>
      <c r="I23" s="153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4380</v>
      </c>
      <c r="H24" s="154"/>
      <c r="I24" s="155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0.04</v>
      </c>
      <c r="F28" s="113"/>
      <c r="K28" s="141"/>
    </row>
    <row r="29" spans="2:20">
      <c r="C29" s="69" t="s">
        <v>54</v>
      </c>
      <c r="D29" s="104" t="s">
        <v>55</v>
      </c>
      <c r="E29" s="91">
        <f>(VLOOKUP(D31,$C$5:$F$16,3,FALSE))</f>
        <v>0.55000000000000004</v>
      </c>
      <c r="F29" s="113"/>
    </row>
    <row r="30" spans="2:20">
      <c r="C30" s="69" t="s">
        <v>56</v>
      </c>
      <c r="D30" s="101" t="s">
        <v>43</v>
      </c>
      <c r="E30" s="91">
        <f>(VLOOKUP(D31,$C$5:$F$16,4,FALSE))</f>
        <v>0.25</v>
      </c>
      <c r="F30" s="113">
        <v>0</v>
      </c>
      <c r="K30" s="150"/>
    </row>
    <row r="31" spans="2:20" ht="27" thickBot="1">
      <c r="C31" s="70" t="s">
        <v>57</v>
      </c>
      <c r="D31" s="103" t="s">
        <v>26</v>
      </c>
      <c r="E31" s="92">
        <f>VLOOKUP(D31,$O$4:$S$16,2,FALSE)</f>
        <v>1</v>
      </c>
      <c r="F31" s="105">
        <f>(((F29/365)*F28*E31*E28)*1000)-(F30*E30*E29)</f>
        <v>0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10" ht="8.65" customHeight="1" thickBot="1">
      <c r="C33" s="71"/>
      <c r="D33" s="78"/>
      <c r="E33" s="73"/>
      <c r="F33" s="110"/>
      <c r="G33" s="87"/>
    </row>
    <row r="34" spans="3:10" ht="7.5" customHeight="1">
      <c r="D34" s="73"/>
      <c r="E34" s="73"/>
      <c r="F34" s="110"/>
      <c r="G34" s="85"/>
    </row>
    <row r="35" spans="3:10" ht="10.9" customHeight="1">
      <c r="D35" s="93"/>
      <c r="E35" s="73"/>
      <c r="F35" s="110"/>
      <c r="G35" s="85"/>
    </row>
    <row r="36" spans="3:10" ht="8.65" customHeight="1" thickBot="1">
      <c r="D36" s="78"/>
      <c r="E36" s="73"/>
      <c r="F36" s="110"/>
      <c r="G36" s="88"/>
    </row>
    <row r="37" spans="3:10" ht="12.65" customHeight="1">
      <c r="C37" s="162" t="s">
        <v>59</v>
      </c>
      <c r="F37" s="114"/>
    </row>
    <row r="38" spans="3:10" ht="15" thickBot="1">
      <c r="C38" s="163"/>
      <c r="D38" s="78"/>
      <c r="E38" s="73"/>
      <c r="F38" s="110"/>
      <c r="G38" s="87"/>
    </row>
    <row r="39" spans="3:10">
      <c r="D39" s="73"/>
      <c r="E39" s="73"/>
      <c r="F39" s="110" t="s">
        <v>136</v>
      </c>
      <c r="G39" s="85">
        <v>10000</v>
      </c>
      <c r="H39" s="72" t="e">
        <f>F39/F29</f>
        <v>#VALUE!</v>
      </c>
      <c r="J39" s="107"/>
    </row>
    <row r="40" spans="3:10">
      <c r="D40" s="93"/>
      <c r="E40" s="73"/>
      <c r="F40" s="110" t="s">
        <v>137</v>
      </c>
      <c r="G40" s="88">
        <v>15000</v>
      </c>
    </row>
    <row r="41" spans="3:10">
      <c r="D41" s="78"/>
      <c r="E41" s="73"/>
      <c r="F41" s="110" t="s">
        <v>138</v>
      </c>
      <c r="G41" s="88">
        <v>58000</v>
      </c>
    </row>
    <row r="42" spans="3:10">
      <c r="F42" s="114"/>
      <c r="G42" s="88"/>
    </row>
    <row r="43" spans="3:10">
      <c r="F43" s="114"/>
      <c r="G43" s="88"/>
    </row>
    <row r="44" spans="3:10">
      <c r="F44" s="114"/>
      <c r="G44" s="151">
        <f>SUM(G40:G43)</f>
        <v>73000</v>
      </c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Iyoha, Esosa S SPDC-IUC/G/UCG</cp:lastModifiedBy>
  <cp:revision/>
  <dcterms:created xsi:type="dcterms:W3CDTF">2019-03-08T09:08:42Z</dcterms:created>
  <dcterms:modified xsi:type="dcterms:W3CDTF">2024-05-08T11:30:59Z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