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5A06A399-9240-4517-99D8-45E5E0A69DAF}" xr6:coauthVersionLast="36" xr6:coauthVersionMax="36" xr10:uidLastSave="{00000000-0000-0000-0000-000000000000}"/>
  <bookViews>
    <workbookView xWindow="0" yWindow="0" windowWidth="28800" windowHeight="12360" xr2:uid="{FF9B8E57-B727-43BB-A63A-A8696AA40007}"/>
  </bookViews>
  <sheets>
    <sheet name="FCF" sheetId="1" r:id="rId1"/>
    <sheet name="Detail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J14" i="1" l="1"/>
  <c r="J9" i="1"/>
  <c r="J10" i="1" s="1"/>
  <c r="F9" i="1"/>
  <c r="F10" i="1" s="1"/>
  <c r="F11" i="1" s="1"/>
  <c r="C9" i="1"/>
  <c r="C10" i="1" s="1"/>
  <c r="C11" i="1" s="1"/>
  <c r="C5" i="1"/>
  <c r="J11" i="1" l="1"/>
  <c r="J15" i="1" s="1"/>
  <c r="C15" i="1"/>
  <c r="C16" i="1" s="1"/>
  <c r="F15" i="1"/>
  <c r="C18" i="1" l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  <c r="C31" i="1" s="1"/>
</calcChain>
</file>

<file path=xl/sharedStrings.xml><?xml version="1.0" encoding="utf-8"?>
<sst xmlns="http://schemas.openxmlformats.org/spreadsheetml/2006/main" count="68" uniqueCount="36">
  <si>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</si>
  <si>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</si>
  <si>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</si>
  <si>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</si>
  <si>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</si>
  <si>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</si>
  <si>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</si>
  <si>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</si>
  <si>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</si>
  <si>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</si>
  <si>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</si>
  <si>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</si>
  <si>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</si>
  <si>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</si>
  <si>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</si>
  <si>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</si>
  <si>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</si>
  <si>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</si>
  <si>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</si>
  <si>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</si>
  <si>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</si>
  <si>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</si>
  <si>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</si>
  <si>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</si>
  <si>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</si>
  <si>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</si>
  <si>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</si>
  <si>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</si>
  <si>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</si>
  <si>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</si>
  <si>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</si>
  <si>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</si>
  <si>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</si>
  <si>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</si>
  <si>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</si>
  <si>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Monthly from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</si>
</sst>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4" fontId="0" fillId="0" borderId="0" xfId="0" applyNumberFormat="1"/>
    <xf numFmtId="2" fontId="0" fillId="0" borderId="0" xfId="0" applyNumberFormat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microsoft.com/office/2006/relationships/xlExternalLinkPath/xlPathMissing" Target="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5"/>
      <sheetName val="Budget_Data5"/>
      <sheetName val="Exp_List5"/>
      <sheetName val="AWARDED_(2)5"/>
      <sheetName val="Mapping_Fields_to_AGG_node4"/>
      <sheetName val="Budget_Data4"/>
      <sheetName val="Exp_List4"/>
      <sheetName val="AWARDED_(2)4"/>
      <sheetName val="Mapping_Fields_to_AGG_node6"/>
      <sheetName val="Budget_Data6"/>
      <sheetName val="Exp_List6"/>
      <sheetName val="AWARDED_(2)6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Economics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 refreshError="1"/>
      <sheetData sheetId="18">
        <row r="7">
          <cell r="A7" t="str">
            <v>Air Transport Logistics</v>
          </cell>
        </row>
      </sheetData>
      <sheetData sheetId="19">
        <row r="9">
          <cell r="B9" t="str">
            <v>Business Travel (Local)</v>
          </cell>
        </row>
      </sheetData>
      <sheetData sheetId="20"/>
      <sheetData sheetId="21"/>
      <sheetData sheetId="22">
        <row r="7">
          <cell r="A7" t="str">
            <v>Air Transport Logistics</v>
          </cell>
        </row>
      </sheetData>
      <sheetData sheetId="23">
        <row r="7">
          <cell r="A7" t="str">
            <v>Air Transport Logistics</v>
          </cell>
        </row>
      </sheetData>
      <sheetData sheetId="24">
        <row r="9">
          <cell r="B9" t="str">
            <v>Business Travel (Local)</v>
          </cell>
        </row>
      </sheetData>
      <sheetData sheetId="25"/>
      <sheetData sheetId="26"/>
      <sheetData sheetId="27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WTR"/>
      <sheetName val="Sheet1_(2)2"/>
      <sheetName val="Budget,_LEE_&amp;_Commitments2"/>
      <sheetName val="Sheet1_(2)3"/>
      <sheetName val="Budget,_LEE_&amp;_Commitments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#REF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68">
          <cell r="A168" t="str">
            <v>GPO</v>
          </cell>
        </row>
      </sheetData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>
        <row r="168">
          <cell r="A168" t="str">
            <v>GPO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168">
          <cell r="A168" t="str">
            <v>GPO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3"/>
      <sheetName val="Project_Data_3"/>
      <sheetName val="Project_Data_Input2"/>
      <sheetName val="Project_Data_2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5"/>
      <sheetName val="BASE_DATA5"/>
      <sheetName val="Budget_Data_SAP4"/>
      <sheetName val="BASE_DATA4"/>
      <sheetName val="DTU"/>
      <sheetName val="Budget_Data_SAP6"/>
      <sheetName val="BASE_DATA6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 refreshError="1"/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>
        <row r="1">
          <cell r="A1" t="str">
            <v>Short Item (final)</v>
          </cell>
        </row>
      </sheetData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Vivaldi Hub 1.3 tcf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>
        <row r="6">
          <cell r="G6" t="str">
            <v>Accomodation EA Techinicans training SO1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>
        <row r="6">
          <cell r="G6" t="str">
            <v>Accomodation EA Techinicans training SO1</v>
          </cell>
        </row>
      </sheetData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flash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  <sheetName val="2003_COMMITMENTS_3"/>
      <sheetName val="WALKER_Q_3"/>
      <sheetName val="YEKINI_M_3"/>
      <sheetName val="LIFTING_EQUIP_INSPECTN3"/>
      <sheetName val="2003_COMMITMENTS_2"/>
      <sheetName val="WALKER_Q_2"/>
      <sheetName val="YEKINI_M_2"/>
      <sheetName val="LIFTING_EQUIP_INSPECTN2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MASTER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Parameters"/>
      <sheetName val="Summary Cash Flow"/>
      <sheetName val="stafflist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34"/>
  <sheetViews>
    <sheetView tabSelected="1" zoomScale="85" zoomScaleNormal="85" workbookViewId="0"/>
  </sheetViews>
  <sheetFormatPr defaultRowHeight="15" x14ac:dyDescent="0.25"/>
  <cols>
    <col min="2" max="2" width="44.28515625" customWidth="1"/>
    <col min="3" max="3" width="15.85546875" customWidth="1"/>
    <col min="4" max="4" width="56.5703125" customWidth="1"/>
    <col min="5" max="5" width="60.140625" customWidth="1"/>
    <col min="6" max="6" width="19.5703125" bestFit="1" customWidth="1"/>
    <col min="7" max="7" width="16.85546875" customWidth="1"/>
    <col min="8" max="8" width="9.140625" customWidth="1"/>
    <col min="9" max="9" width="60.140625" customWidth="1"/>
    <col min="10" max="10" width="15.28515625" customWidth="1"/>
    <col min="11" max="11" width="31.85546875" customWidth="1"/>
    <col min="13" max="13" width="5.5703125" customWidth="1"/>
    <col min="14" max="14" width="10.5703125" customWidth="1"/>
  </cols>
  <sheetData>
    <row r="1" spans="2:11" ht="22.5" customHeight="1" x14ac:dyDescent="0.25">
      <c r="C1" s="1"/>
      <c r="F1" s="1"/>
      <c r="J1" s="1"/>
    </row>
    <row r="2" spans="2:11" ht="18.75" x14ac:dyDescent="0.3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25">
      <c r="B3" s="5" t="s">
        <v>3</v>
      </c>
      <c r="E3" s="5" t="s">
        <v>3</v>
      </c>
      <c r="G3" s="4"/>
      <c r="I3" s="5" t="s">
        <v>3</v>
      </c>
    </row>
    <row r="4" spans="2:11" x14ac:dyDescent="0.25">
      <c r="B4" s="5" t="s">
        <v>4</v>
      </c>
      <c r="C4" s="6">
        <v>0</v>
      </c>
      <c r="E4" s="5"/>
      <c r="F4" s="6"/>
      <c r="G4" s="4"/>
      <c r="I4" s="5"/>
    </row>
    <row r="5" spans="2:11" x14ac:dyDescent="0.2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2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25">
      <c r="B7" s="7" t="s">
        <v>9</v>
      </c>
      <c r="C7" s="11">
        <v>365</v>
      </c>
      <c r="E7" s="7" t="s">
        <v>9</v>
      </c>
      <c r="F7" s="11"/>
      <c r="I7" s="7" t="s">
        <v>9</v>
      </c>
      <c r="J7" s="11"/>
    </row>
    <row r="8" spans="2:11" x14ac:dyDescent="0.25">
      <c r="B8" s="7" t="s">
        <v>10</v>
      </c>
      <c r="C8" s="12">
        <v>4</v>
      </c>
      <c r="D8" t="s">
        <v>11</v>
      </c>
      <c r="E8" s="7" t="s">
        <v>10</v>
      </c>
      <c r="F8" s="13"/>
      <c r="G8" t="s">
        <v>11</v>
      </c>
      <c r="I8" s="7" t="s">
        <v>10</v>
      </c>
      <c r="J8" s="13"/>
      <c r="K8" t="s">
        <v>11</v>
      </c>
    </row>
    <row r="9" spans="2:11" x14ac:dyDescent="0.25">
      <c r="B9" s="7" t="s">
        <v>12</v>
      </c>
      <c r="C9" s="15">
        <f>C8*C7*1000</f>
        <v>1460000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25">
      <c r="B10" s="7" t="s">
        <v>14</v>
      </c>
      <c r="C10" s="17">
        <f t="shared" ref="C10" si="1">+C9*C6</f>
        <v>96720620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25">
      <c r="B11" s="7" t="s">
        <v>15</v>
      </c>
      <c r="C11" s="19">
        <f t="shared" ref="C11" si="2">-C10*0.2</f>
        <v>-19344124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25">
      <c r="B12" s="7" t="s">
        <v>19</v>
      </c>
      <c r="C12" s="18"/>
      <c r="E12" s="7" t="s">
        <v>19</v>
      </c>
      <c r="F12" s="18"/>
      <c r="I12" s="7" t="s">
        <v>19</v>
      </c>
      <c r="J12" s="18">
        <v>0</v>
      </c>
    </row>
    <row r="13" spans="2:11" x14ac:dyDescent="0.2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2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25">
      <c r="B15" s="7" t="s">
        <v>22</v>
      </c>
      <c r="C15" s="20">
        <f>+C10+C11+C12+C13+C14</f>
        <v>77376496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25">
      <c r="B16" s="7" t="s">
        <v>23</v>
      </c>
      <c r="C16" s="18">
        <f>-C15*0.1275</f>
        <v>-9865503.2400000002</v>
      </c>
      <c r="D16" t="s">
        <v>31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25">
      <c r="B17" s="21"/>
      <c r="C17" s="22"/>
      <c r="E17" s="21"/>
      <c r="F17" s="22"/>
      <c r="I17" s="21"/>
      <c r="J17" s="22"/>
    </row>
    <row r="18" spans="2:11" ht="15.75" thickBot="1" x14ac:dyDescent="0.3">
      <c r="B18" s="23" t="s">
        <v>25</v>
      </c>
      <c r="C18" s="16">
        <f t="shared" ref="C18" si="3">+C15+C16</f>
        <v>67510992.760000005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.75" thickTop="1" x14ac:dyDescent="0.25"/>
    <row r="20" spans="2:11" ht="15.75" thickBot="1" x14ac:dyDescent="0.3">
      <c r="B20" t="s">
        <v>26</v>
      </c>
      <c r="C20" s="24">
        <f>C18-C14</f>
        <v>67510992.760000005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.75" thickTop="1" x14ac:dyDescent="0.25"/>
    <row r="22" spans="2:11" x14ac:dyDescent="0.25">
      <c r="B22" s="5" t="s">
        <v>4</v>
      </c>
      <c r="C22" s="6"/>
    </row>
    <row r="23" spans="2:11" x14ac:dyDescent="0.25">
      <c r="B23" s="5" t="s">
        <v>28</v>
      </c>
      <c r="C23" s="6">
        <f>(-0.2*C22*0.1275)</f>
        <v>0</v>
      </c>
    </row>
    <row r="24" spans="2:11" x14ac:dyDescent="0.25">
      <c r="B24" t="s">
        <v>33</v>
      </c>
      <c r="C24" s="25">
        <f>C23+C22+C20</f>
        <v>67510992.760000005</v>
      </c>
    </row>
    <row r="25" spans="2:11" x14ac:dyDescent="0.25">
      <c r="B25" t="s">
        <v>34</v>
      </c>
      <c r="C25" s="26">
        <f>C24*0.3</f>
        <v>20253297.828000002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2:11" x14ac:dyDescent="0.25">
      <c r="B27" t="s">
        <v>32</v>
      </c>
      <c r="C27" s="4">
        <f>C25+F25+J25</f>
        <v>20253297.828000002</v>
      </c>
    </row>
    <row r="29" spans="2:11" x14ac:dyDescent="0.25">
      <c r="C29" s="4"/>
    </row>
    <row r="30" spans="2:11" x14ac:dyDescent="0.25">
      <c r="C30" s="4"/>
    </row>
    <row r="31" spans="2:11" x14ac:dyDescent="0.25">
      <c r="B31" t="s">
        <v>35</v>
      </c>
      <c r="C31" s="4">
        <f>C27/12</f>
        <v>1687774.8190000001</v>
      </c>
    </row>
    <row r="34" spans="3:3" x14ac:dyDescent="0.25">
      <c r="C34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532B-33C8-406F-9F43-25BA2EA0B940}">
  <dimension ref="G3:H4"/>
  <sheetViews>
    <sheetView workbookViewId="0">
      <selection activeCell="B3" sqref="B3"/>
    </sheetView>
  </sheetViews>
  <sheetFormatPr defaultRowHeight="15" x14ac:dyDescent="0.25"/>
  <cols>
    <col min="4" max="4" width="10.7109375" customWidth="1"/>
    <col min="5" max="5" width="7.140625" customWidth="1"/>
    <col min="6" max="6" width="8" customWidth="1"/>
    <col min="8" max="8" width="10" customWidth="1"/>
  </cols>
  <sheetData>
    <row r="3" spans="7:8" x14ac:dyDescent="0.25">
      <c r="G3" s="27"/>
      <c r="H3" s="27"/>
    </row>
    <row r="4" spans="7:8" x14ac:dyDescent="0.25">
      <c r="G4" s="28"/>
      <c r="H4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SPDC-UPO/G/TP</cp:lastModifiedBy>
  <dcterms:created xsi:type="dcterms:W3CDTF">2019-01-23T14:03:59Z</dcterms:created>
  <dcterms:modified xsi:type="dcterms:W3CDTF">2019-04-04T00:06:45Z</dcterms:modified>
</cp:coreProperties>
</file>