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4ACC200B-CF89-4051-B984-D8FFF696A122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pivotCaches>
    <pivotCache cacheId="64" r:id="rId7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P87" i="3"/>
  <c r="N101" i="3" l="1"/>
  <c r="N99" i="3"/>
  <c r="N92" i="3"/>
  <c r="N90" i="3"/>
  <c r="N87" i="3" s="1"/>
  <c r="L60" i="3" l="1"/>
  <c r="L58" i="3"/>
  <c r="L54" i="3"/>
  <c r="L52" i="3" s="1"/>
  <c r="N52" i="3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<sst xmlns="http://schemas.openxmlformats.org/spreadsheetml/2006/main" count="197" uniqueCount="152">
  <si>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</si>
  <si>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</si>
  <si>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</si>
  <si>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</si>
  <si>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</si>
  <si>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</si>
  <si>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</si>
  <si>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</si>
  <si>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</si>
  <si>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</si>
  <si>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</si>
  <si>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</si>
  <si>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</si>
  <si>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</si>
  <si>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</si>
  <si>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</si>
  <si>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</si>
  <si>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</si>
  <si>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</si>
  <si>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</si>
  <si>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</si>
  <si>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</si>
  <si>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</si>
  <si>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</si>
  <si>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</si>
  <si>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</si>
  <si>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</si>
  <si>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</si>
  <si>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</si>
  <si>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</si>
  <si>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</si>
  <si>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</si>
  <si>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</si>
  <si>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</si>
  <si>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</si>
  <si>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</si>
  <si>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</si>
  <si>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</si>
  <si>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</si>
  <si>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</si>
  <si>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</si>
  <si>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</si>
  <si>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</si>
  <si>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</si>
  <si>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</si>
  <si>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</si>
  <si>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</si>
  <si>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</si>
  <si>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</si>
  <si>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</si>
  <si>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</si>
  <si>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</si>
  <si>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</si>
  <si>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</si>
  <si>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</si>
  <si>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</si>
  <si>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</si>
  <si>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</si>
  <si>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</si>
  <si>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</si>
  <si>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</si>
  <si>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</si>
  <si>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</si>
  <si>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</si>
  <si>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</si>
  <si>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</si>
  <si>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</si>
  <si>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</si>
  <si>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</si>
  <si>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</si>
  <si>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</si>
  <si>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</si>
  <si>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</si>
  <si>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</si>
  <si>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</si>
  <si>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</si>
  <si>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</si>
  <si>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</si>
  <si>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</si>
  <si>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</si>
  <si>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</si>
  <si>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</si>
  <si>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</si>
  <si>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</si>
  <si>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</si>
  <si>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</si>
  <si>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</si>
  <si>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</si>
  <si>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</si>
  <si>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</si>
  <si>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</si>
  <si>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</si>
  <si>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</si>
  <si>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</si>
  <si>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</si>
  <si>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</si>
  <si>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</si>
  <si>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</si>
  <si>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</si>
  <si>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</si>
  <si>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</si>
  <si>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</si>
  <si>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</si>
  <si>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</si>
  <si>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</si>
  <si>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</si>
  <si>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</si>
  <si>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</si>
  <si>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</si>
  <si>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</si>
  <si>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</si>
  <si>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</si>
  <si>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</si>
  <si>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</si>
  <si>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</si>
  <si>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</si>
  <si>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</si>
  <si>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</si>
  <si>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</si>
  <si>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</si>
  <si>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</si>
  <si>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</si>
  <si>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</si>
  <si>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</si>
  <si>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</si>
  <si>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</si>
  <si>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</si>
  <si>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</si>
  <si>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</si>
  <si>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</si>
  <si>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</si>
  <si>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</si>
  <si>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</si>
  <si>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</si>
  <si>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</si>
  <si>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</si>
  <si>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</si>
  <si>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</si>
  <si>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</si>
  <si>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</si>
  <si>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</si>
  <si>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</si>
  <si>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</si>
  <si>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</si>
  <si>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</si>
  <si>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</si>
  <si>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</si>
  <si>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</si>
  <si>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</si>
  <si>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</si>
  <si>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 xml:space="preserve">OML 40 </t>
  </si>
  <si>
    <t>FRM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</si>
</sst>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5" fillId="0" borderId="0" xfId="3"/>
    <xf numFmtId="3" fontId="5" fillId="0" borderId="0" xfId="3" applyNumberFormat="1"/>
    <xf numFmtId="3" fontId="5" fillId="0" borderId="0" xfId="3" applyNumberFormat="1" applyAlignment="1">
      <alignment wrapText="1"/>
    </xf>
    <xf numFmtId="0" fontId="5" fillId="0" borderId="0" xfId="3" applyAlignment="1">
      <alignment wrapText="1"/>
    </xf>
    <xf numFmtId="0" fontId="5" fillId="0" borderId="0" xfId="3" applyAlignment="1">
      <alignment horizontal="left"/>
    </xf>
    <xf numFmtId="0" fontId="5" fillId="0" borderId="0" xfId="3" applyAlignment="1">
      <alignment horizontal="left" indent="1"/>
    </xf>
    <xf numFmtId="0" fontId="5" fillId="0" borderId="0" xfId="3" applyAlignment="1">
      <alignment horizontal="left" indent="2"/>
    </xf>
    <xf numFmtId="3" fontId="5" fillId="6" borderId="0" xfId="3" applyNumberFormat="1" applyFill="1"/>
    <xf numFmtId="0" fontId="0" fillId="0" borderId="0" xfId="0"/>
  </cellXfs>
  <cellStyles count="5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</cellStyles>
  <dxfs count="2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wrapText="1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590550</xdr:colOff>
      <xdr:row>84</xdr:row>
      <xdr:rowOff>85725</xdr:rowOff>
    </xdr:from>
    <xdr:to>
      <xdr:col>25</xdr:col>
      <xdr:colOff>459706</xdr:colOff>
      <xdr:row>103</xdr:row>
      <xdr:rowOff>136134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03B6C2-40E5-4E97-B405-532539B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7175" y="13916025"/>
          <a:ext cx="5355556" cy="312698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Output Sheet Mapping"/>
      <sheetName val="Reports"/>
      <sheetName val="Grade Mapping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#REF"/>
      <sheetName val="forinput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3"/>
      <sheetName val="RPI_Components_for_charts3"/>
      <sheetName val="Component_Monthly_Growth_Rates3"/>
      <sheetName val="Monthly_Aggregates_(published)2"/>
      <sheetName val="RPI_Components_for_charts2"/>
      <sheetName val="Component_Monthly_Growth_Rates2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4"/>
      <sheetName val="RPI_Components_for_charts4"/>
      <sheetName val="Component_Monthly_Growth_Rates4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%20-%20January%2020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515.478366203701" createdVersion="6" refreshedVersion="6" minRefreshableVersion="3" recordCount="96" xr:uid="{AA5BDC8A-C040-433D-81F6-3E270E0F8977}">
  <cacheSource type="worksheet">
    <worksheetSource ref="C3:J99" sheet="Sheet5" r:id="rId2"/>
  </cacheSource>
  <cacheFields count="8">
    <cacheField name="Facility Code" numFmtId="165">
      <sharedItems/>
    </cacheField>
    <cacheField name="Facility Code2" numFmtId="165">
      <sharedItems containsBlank="1" containsMixedTypes="1" containsNumber="1" containsInteger="1" minValue="0" maxValue="0" count="93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s v="OBIG1_G"/>
        <s v="OKOG1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KOG1_G"/>
        <s v="SOKG1_G"/>
        <s v="TUNG1_G"/>
        <n v="0" u="1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68">
      <sharedItems containsSemiMixedTypes="0" containsString="0" containsNumber="1" minValue="0" maxValue="42947276.727279045"/>
    </cacheField>
    <cacheField name="Actual" numFmtId="168">
      <sharedItems containsSemiMixedTypes="0" containsString="0" containsNumber="1" minValue="0" maxValue="35658422.6868507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0031.96894329845"/>
    <n v="120106.97030876561"/>
  </r>
  <r>
    <s v="AGBD/1"/>
    <x v="1"/>
    <x v="1"/>
    <x v="1"/>
    <s v="Oil"/>
    <x v="0"/>
    <n v="76100.040000000008"/>
    <n v="100876.35545595658"/>
  </r>
  <r>
    <s v="AGBD/2"/>
    <x v="2"/>
    <x v="1"/>
    <x v="1"/>
    <s v="Oil"/>
    <x v="0"/>
    <n v="375335.72011731297"/>
    <n v="545337.46761487285"/>
  </r>
  <r>
    <s v="AHIA/1"/>
    <x v="3"/>
    <x v="2"/>
    <x v="1"/>
    <s v="Oil"/>
    <x v="0"/>
    <n v="136826.81050345369"/>
    <n v="168573.72253925825"/>
  </r>
  <r>
    <s v="BELE/1"/>
    <x v="4"/>
    <x v="3"/>
    <x v="0"/>
    <s v="Oil"/>
    <x v="0"/>
    <n v="0"/>
    <n v="0"/>
  </r>
  <r>
    <s v="BENS/1"/>
    <x v="5"/>
    <x v="4"/>
    <x v="2"/>
    <s v="Oil"/>
    <x v="0"/>
    <n v="432225.36765536055"/>
    <n v="0"/>
  </r>
  <r>
    <s v="BONN/1"/>
    <x v="6"/>
    <x v="5"/>
    <x v="0"/>
    <s v="Oil"/>
    <x v="0"/>
    <n v="84297.060000000012"/>
    <n v="33306.698404882001"/>
  </r>
  <r>
    <s v="DBUC/1"/>
    <x v="7"/>
    <x v="6"/>
    <x v="0"/>
    <s v="Oil"/>
    <x v="0"/>
    <n v="192206.15166178389"/>
    <n v="24934.64629221052"/>
  </r>
  <r>
    <s v="EGBW/1"/>
    <x v="8"/>
    <x v="7"/>
    <x v="3"/>
    <s v="Oil"/>
    <x v="0"/>
    <n v="31783.392062793344"/>
    <n v="45981.731603402586"/>
  </r>
  <r>
    <s v="EGBM/1"/>
    <x v="9"/>
    <x v="7"/>
    <x v="3"/>
    <s v="Oil"/>
    <x v="0"/>
    <n v="17023.247000000003"/>
    <n v="43589.420999707523"/>
  </r>
  <r>
    <s v="ESCB/1"/>
    <x v="10"/>
    <x v="8"/>
    <x v="2"/>
    <s v="Oil"/>
    <x v="0"/>
    <n v="201331.09082436308"/>
    <n v="346584.80750336981"/>
  </r>
  <r>
    <s v="ETEL/1"/>
    <x v="11"/>
    <x v="0"/>
    <x v="0"/>
    <s v="Oil"/>
    <x v="0"/>
    <n v="47072.57"/>
    <n v="0"/>
  </r>
  <r>
    <s v="FORC/2"/>
    <x v="12"/>
    <x v="9"/>
    <x v="2"/>
    <s v="Oil"/>
    <x v="0"/>
    <n v="557516.54735508084"/>
    <n v="368727.27734386589"/>
  </r>
  <r>
    <s v="FORC/3"/>
    <x v="13"/>
    <x v="9"/>
    <x v="2"/>
    <s v="Oil"/>
    <x v="0"/>
    <n v="272933.82482325612"/>
    <n v="278478.17799397709"/>
  </r>
  <r>
    <s v="FORC/4"/>
    <x v="14"/>
    <x v="9"/>
    <x v="2"/>
    <s v="Oil"/>
    <x v="0"/>
    <n v="270123.43311055878"/>
    <n v="183753.83867632592"/>
  </r>
  <r>
    <s v="IDU_NAOC1_FS"/>
    <x v="15"/>
    <x v="7"/>
    <x v="3"/>
    <s v="Oil"/>
    <x v="0"/>
    <n v="98506.272310860862"/>
    <n v="0"/>
  </r>
  <r>
    <s v="IMOR/1"/>
    <x v="16"/>
    <x v="10"/>
    <x v="1"/>
    <s v="Oil"/>
    <x v="0"/>
    <n v="264361.56826434867"/>
    <n v="133346.71364978969"/>
  </r>
  <r>
    <s v="ISIM/1"/>
    <x v="17"/>
    <x v="10"/>
    <x v="1"/>
    <s v="Oil"/>
    <x v="0"/>
    <n v="18785.039000000001"/>
    <n v="23284.855875889072"/>
  </r>
  <r>
    <s v="KOCR/1"/>
    <x v="18"/>
    <x v="0"/>
    <x v="0"/>
    <s v="Oil"/>
    <x v="0"/>
    <n v="25232.760000000002"/>
    <n v="12739.2432147238"/>
  </r>
  <r>
    <s v="NKAL/1"/>
    <x v="19"/>
    <x v="10"/>
    <x v="1"/>
    <s v="Oil"/>
    <x v="0"/>
    <n v="43226.09"/>
    <n v="35949.989071911434"/>
  </r>
  <r>
    <s v="NUNR/1"/>
    <x v="20"/>
    <x v="6"/>
    <x v="0"/>
    <s v="Oil"/>
    <x v="0"/>
    <n v="115470.30151407892"/>
    <n v="51404.332971785654"/>
  </r>
  <r>
    <s v="OBEL/1"/>
    <x v="21"/>
    <x v="2"/>
    <x v="1"/>
    <s v="Oil"/>
    <x v="0"/>
    <n v="22440.59"/>
    <n v="0"/>
  </r>
  <r>
    <s v="OBGN/1"/>
    <x v="22"/>
    <x v="1"/>
    <x v="1"/>
    <s v="Oil"/>
    <x v="0"/>
    <n v="95975.565999999992"/>
    <n v="106965.64699257771"/>
  </r>
  <r>
    <s v="OGBN_NAOC1_FS"/>
    <x v="23"/>
    <x v="7"/>
    <x v="3"/>
    <s v="Oil"/>
    <x v="0"/>
    <n v="41098.574724999999"/>
    <n v="0"/>
  </r>
  <r>
    <s v="OGBO/1"/>
    <x v="24"/>
    <x v="4"/>
    <x v="2"/>
    <s v="Oil"/>
    <x v="0"/>
    <n v="186684.04798768679"/>
    <n v="0"/>
  </r>
  <r>
    <s v="OGUT/1"/>
    <x v="25"/>
    <x v="2"/>
    <x v="1"/>
    <s v="Oil"/>
    <x v="0"/>
    <n v="29641.1678674"/>
    <n v="13648.26344411332"/>
  </r>
  <r>
    <s v="OKOL/1"/>
    <x v="26"/>
    <x v="10"/>
    <x v="1"/>
    <s v="Oil"/>
    <x v="0"/>
    <n v="48542.59"/>
    <n v="0"/>
  </r>
  <r>
    <s v="OPUK/1"/>
    <x v="27"/>
    <x v="4"/>
    <x v="2"/>
    <s v="Oil"/>
    <x v="0"/>
    <n v="458830.58363408153"/>
    <n v="0"/>
  </r>
  <r>
    <s v="OTUM/1"/>
    <x v="28"/>
    <x v="8"/>
    <x v="2"/>
    <s v="Oil"/>
    <x v="0"/>
    <n v="319087.53813026304"/>
    <n v="524827.83621939283"/>
  </r>
  <r>
    <s v="RUMU/1"/>
    <x v="29"/>
    <x v="2"/>
    <x v="1"/>
    <s v="Oil"/>
    <x v="0"/>
    <n v="0"/>
    <n v="0"/>
  </r>
  <r>
    <s v="SBAR/1"/>
    <x v="30"/>
    <x v="7"/>
    <x v="3"/>
    <s v="Oil"/>
    <x v="0"/>
    <n v="140925.30249999999"/>
    <n v="0"/>
  </r>
  <r>
    <s v="EA"/>
    <x v="31"/>
    <x v="11"/>
    <x v="2"/>
    <s v="Oil"/>
    <x v="0"/>
    <n v="719690.94700000016"/>
    <n v="756609"/>
  </r>
  <r>
    <s v="SOKU/1"/>
    <x v="32"/>
    <x v="3"/>
    <x v="0"/>
    <s v="Oil"/>
    <x v="0"/>
    <n v="204065.250672411"/>
    <n v="44470.981222167597"/>
  </r>
  <r>
    <s v="TEBIDABA1_FS"/>
    <x v="33"/>
    <x v="7"/>
    <x v="3"/>
    <s v="Oil"/>
    <x v="0"/>
    <n v="5227.0228023956979"/>
    <n v="0"/>
  </r>
  <r>
    <s v="TUNU/1"/>
    <x v="34"/>
    <x v="4"/>
    <x v="2"/>
    <s v="Oil"/>
    <x v="0"/>
    <n v="276586.43183974613"/>
    <n v="0"/>
  </r>
  <r>
    <s v="UBIE/1"/>
    <x v="35"/>
    <x v="0"/>
    <x v="0"/>
    <s v="Oil"/>
    <x v="0"/>
    <n v="54018.851670450749"/>
    <n v="0"/>
  </r>
  <r>
    <s v="UMUE/1"/>
    <x v="36"/>
    <x v="2"/>
    <x v="1"/>
    <s v="Oil"/>
    <x v="0"/>
    <n v="33804.26"/>
    <n v="31580.017969157492"/>
  </r>
  <r>
    <s v="AGBD/GP"/>
    <x v="37"/>
    <x v="1"/>
    <x v="1"/>
    <s v="Oil"/>
    <x v="0"/>
    <n v="0"/>
    <n v="37062.159352565403"/>
  </r>
  <r>
    <s v="BONN/GP1"/>
    <x v="38"/>
    <x v="5"/>
    <x v="0"/>
    <s v="Oil"/>
    <x v="0"/>
    <n v="3427.8126000000002"/>
    <n v="10052.242536664295"/>
  </r>
  <r>
    <s v="FORC/GP"/>
    <x v="39"/>
    <x v="9"/>
    <x v="2"/>
    <s v="Oil"/>
    <x v="0"/>
    <n v="3285.07"/>
    <n v="3561.1099743474801"/>
  </r>
  <r>
    <s v="GBAR/DG"/>
    <x v="40"/>
    <x v="0"/>
    <x v="0"/>
    <s v="Oil"/>
    <x v="0"/>
    <n v="7832.46"/>
    <n v="0"/>
  </r>
  <r>
    <s v="GBAR/GP"/>
    <x v="41"/>
    <x v="0"/>
    <x v="0"/>
    <s v="Oil"/>
    <x v="0"/>
    <n v="1232867.6991366274"/>
    <n v="1125633.4930525345"/>
  </r>
  <r>
    <s v="OBGN/GP"/>
    <x v="42"/>
    <x v="1"/>
    <x v="1"/>
    <s v="Oil"/>
    <x v="0"/>
    <n v="4135.3379999999997"/>
    <n v="3211.310810368177"/>
  </r>
  <r>
    <s v="OKOL/GP"/>
    <x v="43"/>
    <x v="10"/>
    <x v="1"/>
    <s v="Oil"/>
    <x v="0"/>
    <n v="251969.71635424692"/>
    <n v="188774.67763693098"/>
  </r>
  <r>
    <s v="OKPO/GP"/>
    <x v="44"/>
    <x v="12"/>
    <x v="2"/>
    <s v="Oil"/>
    <x v="0"/>
    <n v="0"/>
    <n v="0"/>
  </r>
  <r>
    <s v="ASSA/GP"/>
    <x v="44"/>
    <x v="1"/>
    <x v="1"/>
    <s v="Oil"/>
    <x v="0"/>
    <n v="0"/>
    <n v="0"/>
  </r>
  <r>
    <s v="SOKU/GP"/>
    <x v="45"/>
    <x v="3"/>
    <x v="0"/>
    <s v="Oil"/>
    <x v="0"/>
    <n v="102039.03787079998"/>
    <n v="312765.35689943022"/>
  </r>
  <r>
    <s v="TUNU/GP"/>
    <x v="46"/>
    <x v="4"/>
    <x v="2"/>
    <s v="Oil"/>
    <x v="0"/>
    <n v="0"/>
    <n v="0"/>
  </r>
  <r>
    <s v="ADIB/1"/>
    <x v="47"/>
    <x v="0"/>
    <x v="0"/>
    <s v="Gas"/>
    <x v="1"/>
    <n v="52628.112437044518"/>
    <n v="0"/>
  </r>
  <r>
    <s v="AGBD/1"/>
    <x v="48"/>
    <x v="1"/>
    <x v="1"/>
    <s v="Gas"/>
    <x v="2"/>
    <n v="22620.393968139957"/>
    <n v="28351.523692285606"/>
  </r>
  <r>
    <s v="AGBD/2"/>
    <x v="49"/>
    <x v="1"/>
    <x v="1"/>
    <s v="Gas"/>
    <x v="2"/>
    <n v="488842.72975805058"/>
    <n v="314240.62411328161"/>
  </r>
  <r>
    <s v="AHIA/1"/>
    <x v="50"/>
    <x v="2"/>
    <x v="1"/>
    <s v="Gas"/>
    <x v="3"/>
    <n v="0"/>
    <n v="0"/>
  </r>
  <r>
    <s v="BELE/1"/>
    <x v="51"/>
    <x v="3"/>
    <x v="0"/>
    <s v="Gas"/>
    <x v="1"/>
    <n v="238149.37533159123"/>
    <n v="0"/>
  </r>
  <r>
    <s v="BENS/1"/>
    <x v="52"/>
    <x v="4"/>
    <x v="2"/>
    <s v="Gas"/>
    <x v="2"/>
    <n v="0"/>
    <n v="0"/>
  </r>
  <r>
    <s v="BONN/1"/>
    <x v="53"/>
    <x v="5"/>
    <x v="0"/>
    <s v="Gas"/>
    <x v="1"/>
    <n v="51811.672392415145"/>
    <n v="0"/>
  </r>
  <r>
    <s v="DBUC/1"/>
    <x v="54"/>
    <x v="6"/>
    <x v="0"/>
    <s v="Gas"/>
    <x v="3"/>
    <n v="0"/>
    <n v="0"/>
  </r>
  <r>
    <s v="EGBW/1"/>
    <x v="55"/>
    <x v="7"/>
    <x v="3"/>
    <s v="Gas"/>
    <x v="4"/>
    <n v="0"/>
    <n v="0"/>
  </r>
  <r>
    <s v="EGBW/1"/>
    <x v="56"/>
    <x v="7"/>
    <x v="3"/>
    <s v="Gas"/>
    <x v="4"/>
    <n v="0"/>
    <n v="0"/>
  </r>
  <r>
    <s v="ESCB/1"/>
    <x v="57"/>
    <x v="8"/>
    <x v="2"/>
    <s v="Gas"/>
    <x v="2"/>
    <n v="0"/>
    <n v="0"/>
  </r>
  <r>
    <s v="ETEL/1"/>
    <x v="58"/>
    <x v="0"/>
    <x v="0"/>
    <s v="Gas"/>
    <x v="3"/>
    <n v="0"/>
    <n v="0"/>
  </r>
  <r>
    <s v="FORC/2"/>
    <x v="59"/>
    <x v="9"/>
    <x v="2"/>
    <s v="Gas"/>
    <x v="2"/>
    <n v="177122.57922137444"/>
    <n v="0"/>
  </r>
  <r>
    <s v="FORC/3"/>
    <x v="60"/>
    <x v="9"/>
    <x v="2"/>
    <s v="Gas"/>
    <x v="2"/>
    <n v="63047.219191720913"/>
    <n v="0"/>
  </r>
  <r>
    <s v="FORC/4"/>
    <x v="61"/>
    <x v="9"/>
    <x v="2"/>
    <s v="Gas"/>
    <x v="2"/>
    <n v="58087.240657404938"/>
    <n v="0"/>
  </r>
  <r>
    <s v="IDU_NAOC1_FS"/>
    <x v="62"/>
    <x v="7"/>
    <x v="3"/>
    <s v="Gas"/>
    <x v="4"/>
    <n v="0"/>
    <n v="0"/>
  </r>
  <r>
    <s v="IMOR/1"/>
    <x v="63"/>
    <x v="10"/>
    <x v="1"/>
    <s v="Gas"/>
    <x v="2"/>
    <n v="21680.225103967259"/>
    <n v="29463.52583168658"/>
  </r>
  <r>
    <s v="ISIM/1"/>
    <x v="64"/>
    <x v="10"/>
    <x v="1"/>
    <s v="Gas"/>
    <x v="3"/>
    <n v="0"/>
    <n v="0"/>
  </r>
  <r>
    <s v="KOCR/1"/>
    <x v="65"/>
    <x v="0"/>
    <x v="0"/>
    <s v="Gas"/>
    <x v="3"/>
    <n v="0"/>
    <n v="0"/>
  </r>
  <r>
    <s v="NKAL/1"/>
    <x v="66"/>
    <x v="10"/>
    <x v="1"/>
    <s v="Gas"/>
    <x v="2"/>
    <n v="144335.55286285971"/>
    <n v="43543.38942725597"/>
  </r>
  <r>
    <s v="NUNR/1"/>
    <x v="67"/>
    <x v="6"/>
    <x v="0"/>
    <s v="Gas"/>
    <x v="3"/>
    <n v="0"/>
    <n v="0"/>
  </r>
  <r>
    <s v="OBEL/1"/>
    <x v="68"/>
    <x v="2"/>
    <x v="1"/>
    <s v="Gas"/>
    <x v="3"/>
    <n v="0"/>
    <n v="0"/>
  </r>
  <r>
    <s v="OBGN/1"/>
    <x v="69"/>
    <x v="1"/>
    <x v="1"/>
    <s v="Gas"/>
    <x v="2"/>
    <n v="47127.97876001463"/>
    <n v="151450.82444640249"/>
  </r>
  <r>
    <s v="OGBN_NAOC1_FS"/>
    <x v="70"/>
    <x v="7"/>
    <x v="3"/>
    <s v="Gas"/>
    <x v="4"/>
    <n v="0"/>
    <n v="0"/>
  </r>
  <r>
    <s v="OGBO/1"/>
    <x v="71"/>
    <x v="4"/>
    <x v="2"/>
    <s v="Gas"/>
    <x v="2"/>
    <n v="0"/>
    <n v="0"/>
  </r>
  <r>
    <s v="OGUT/1"/>
    <x v="72"/>
    <x v="2"/>
    <x v="1"/>
    <s v="Gas"/>
    <x v="3"/>
    <n v="0"/>
    <n v="0"/>
  </r>
  <r>
    <s v="OKOL/1"/>
    <x v="73"/>
    <x v="10"/>
    <x v="1"/>
    <s v="Gas"/>
    <x v="2"/>
    <n v="102071.34517307198"/>
    <n v="0"/>
  </r>
  <r>
    <s v="OPUK/1"/>
    <x v="74"/>
    <x v="4"/>
    <x v="2"/>
    <s v="Gas"/>
    <x v="2"/>
    <n v="0"/>
    <n v="0"/>
  </r>
  <r>
    <s v="OTUM/1"/>
    <x v="75"/>
    <x v="8"/>
    <x v="2"/>
    <s v="Gas"/>
    <x v="2"/>
    <n v="122864.11501414473"/>
    <n v="78439.559100000028"/>
  </r>
  <r>
    <s v="RUMU/1"/>
    <x v="76"/>
    <x v="2"/>
    <x v="1"/>
    <s v="Gas"/>
    <x v="3"/>
    <n v="0"/>
    <n v="0"/>
  </r>
  <r>
    <s v="SBAR/1"/>
    <x v="77"/>
    <x v="7"/>
    <x v="3"/>
    <s v="Gas"/>
    <x v="4"/>
    <n v="0"/>
    <n v="0"/>
  </r>
  <r>
    <s v="EA"/>
    <x v="78"/>
    <x v="11"/>
    <x v="2"/>
    <s v="Gas"/>
    <x v="1"/>
    <n v="88852.519876350168"/>
    <n v="430809"/>
  </r>
  <r>
    <s v="SOKU/1"/>
    <x v="79"/>
    <x v="3"/>
    <x v="0"/>
    <s v="Gas"/>
    <x v="1"/>
    <n v="3276.4901622127109"/>
    <n v="0"/>
  </r>
  <r>
    <s v="TEBIDABA1_FS"/>
    <x v="80"/>
    <x v="7"/>
    <x v="3"/>
    <s v="Gas"/>
    <x v="4"/>
    <n v="0"/>
    <n v="0"/>
  </r>
  <r>
    <s v="TUNU/1"/>
    <x v="81"/>
    <x v="4"/>
    <x v="2"/>
    <s v="Gas"/>
    <x v="2"/>
    <n v="0"/>
    <n v="0"/>
  </r>
  <r>
    <s v="UBIE/1"/>
    <x v="82"/>
    <x v="0"/>
    <x v="0"/>
    <s v="Gas"/>
    <x v="3"/>
    <n v="0"/>
    <n v="0"/>
  </r>
  <r>
    <s v="UMUE/1"/>
    <x v="83"/>
    <x v="2"/>
    <x v="1"/>
    <s v="Gas"/>
    <x v="3"/>
    <n v="0"/>
    <n v="0"/>
  </r>
  <r>
    <s v="AGBD/GP"/>
    <x v="84"/>
    <x v="1"/>
    <x v="1"/>
    <s v="Gas"/>
    <x v="2"/>
    <n v="0"/>
    <n v="190400.02858463299"/>
  </r>
  <r>
    <s v="BONN/GP1"/>
    <x v="85"/>
    <x v="5"/>
    <x v="0"/>
    <s v="Gas"/>
    <x v="1"/>
    <n v="9082396.284680035"/>
    <n v="8170831.9280422293"/>
  </r>
  <r>
    <s v="FORC/GP"/>
    <x v="86"/>
    <x v="9"/>
    <x v="2"/>
    <s v="Gas"/>
    <x v="2"/>
    <n v="0"/>
    <n v="0"/>
  </r>
  <r>
    <s v="GBAR/DG"/>
    <x v="87"/>
    <x v="0"/>
    <x v="0"/>
    <s v="Gas"/>
    <x v="2"/>
    <n v="376382.02301419596"/>
    <n v="0"/>
  </r>
  <r>
    <s v="GBAR/GP"/>
    <x v="88"/>
    <x v="0"/>
    <x v="0"/>
    <s v="Gas"/>
    <x v="1"/>
    <n v="42947276.727279045"/>
    <n v="35658422.686850749"/>
  </r>
  <r>
    <s v="OBGN/GP"/>
    <x v="42"/>
    <x v="1"/>
    <x v="1"/>
    <s v="Gas"/>
    <x v="2"/>
    <n v="249752.65047056761"/>
    <n v="129882.85010643999"/>
  </r>
  <r>
    <s v="OKOL/GP"/>
    <x v="89"/>
    <x v="10"/>
    <x v="1"/>
    <s v="Gas"/>
    <x v="2"/>
    <n v="2623850.8619125234"/>
    <n v="1317119"/>
  </r>
  <r>
    <s v="OKPO/GP"/>
    <x v="44"/>
    <x v="12"/>
    <x v="2"/>
    <s v="Gas"/>
    <x v="2"/>
    <n v="0"/>
    <n v="0"/>
  </r>
  <r>
    <s v="ASSA/GP"/>
    <x v="44"/>
    <x v="1"/>
    <x v="1"/>
    <s v="Gas"/>
    <x v="3"/>
    <n v="0"/>
    <n v="0"/>
  </r>
  <r>
    <s v="SOKU/GP"/>
    <x v="90"/>
    <x v="3"/>
    <x v="0"/>
    <s v="Gas"/>
    <x v="1"/>
    <n v="7652409.6571520623"/>
    <n v="12310832.064509457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0044-6ED4-49A0-B6BF-4B9A310826FA}" name="PivotTable5" cacheId="6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4">
        <item m="1" x="92"/>
        <item x="0"/>
        <item x="47"/>
        <item x="1"/>
        <item x="48"/>
        <item x="2"/>
        <item x="49"/>
        <item x="37"/>
        <item x="84"/>
        <item x="3"/>
        <item x="50"/>
        <item x="4"/>
        <item x="51"/>
        <item x="5"/>
        <item x="52"/>
        <item x="6"/>
        <item x="53"/>
        <item x="38"/>
        <item x="85"/>
        <item x="7"/>
        <item x="54"/>
        <item x="31"/>
        <item x="78"/>
        <item x="9"/>
        <item x="56"/>
        <item x="8"/>
        <item x="55"/>
        <item x="10"/>
        <item x="57"/>
        <item x="39"/>
        <item x="86"/>
        <item x="11"/>
        <item x="58"/>
        <item x="40"/>
        <item x="87"/>
        <item x="41"/>
        <item x="88"/>
        <item x="15"/>
        <item x="62"/>
        <item x="16"/>
        <item x="63"/>
        <item x="17"/>
        <item x="64"/>
        <item x="18"/>
        <item x="65"/>
        <item x="13"/>
        <item x="60"/>
        <item x="19"/>
        <item x="66"/>
        <item x="20"/>
        <item x="67"/>
        <item x="22"/>
        <item x="69"/>
        <item x="42"/>
        <item x="21"/>
        <item x="68"/>
        <item x="24"/>
        <item x="71"/>
        <item x="23"/>
        <item x="70"/>
        <item x="25"/>
        <item x="72"/>
        <item x="26"/>
        <item x="73"/>
        <item x="43"/>
        <item x="89"/>
        <item x="27"/>
        <item x="74"/>
        <item x="28"/>
        <item x="75"/>
        <item x="29"/>
        <item x="76"/>
        <item x="30"/>
        <item x="77"/>
        <item x="12"/>
        <item x="59"/>
        <item x="32"/>
        <item x="79"/>
        <item x="45"/>
        <item x="90"/>
        <item x="33"/>
        <item x="80"/>
        <item x="34"/>
        <item x="81"/>
        <item x="46"/>
        <item x="91"/>
        <item x="35"/>
        <item x="82"/>
        <item x="36"/>
        <item x="83"/>
        <item x="14"/>
        <item x="61"/>
        <item x="44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68" showAll="0"/>
    <pivotField dataField="1" numFmtId="168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2"/>
    </i>
    <i r="2">
      <x v="73"/>
    </i>
    <i r="2">
      <x v="80"/>
    </i>
    <i r="2">
      <x v="81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6"/>
    </i>
    <i r="2">
      <x v="87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6"/>
    </i>
    <i r="2">
      <x v="77"/>
    </i>
    <i r="2">
      <x v="78"/>
    </i>
    <i r="2">
      <x v="79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2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70"/>
    </i>
    <i r="2">
      <x v="71"/>
    </i>
    <i r="2">
      <x v="88"/>
    </i>
    <i r="2">
      <x v="89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 r="2">
      <x v="65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4"/>
    </i>
    <i r="2">
      <x v="75"/>
    </i>
    <i r="2">
      <x v="90"/>
    </i>
    <i r="2">
      <x v="91"/>
    </i>
    <i r="1">
      <x v="9"/>
    </i>
    <i r="2">
      <x v="27"/>
    </i>
    <i r="2">
      <x v="28"/>
    </i>
    <i r="2">
      <x v="68"/>
    </i>
    <i r="2">
      <x v="69"/>
    </i>
    <i r="1">
      <x v="11"/>
    </i>
    <i r="2">
      <x v="13"/>
    </i>
    <i r="2">
      <x v="14"/>
    </i>
    <i r="2">
      <x v="56"/>
    </i>
    <i r="2">
      <x v="57"/>
    </i>
    <i r="2">
      <x v="66"/>
    </i>
    <i r="2">
      <x v="67"/>
    </i>
    <i r="2">
      <x v="82"/>
    </i>
    <i r="2">
      <x v="83"/>
    </i>
    <i r="2">
      <x v="84"/>
    </i>
    <i r="2">
      <x v="85"/>
    </i>
    <i r="1">
      <x v="12"/>
    </i>
    <i r="2">
      <x v="9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28">
    <format dxfId="27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2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4" selected="0">
            <x v="0"/>
            <x v="1"/>
            <x v="2"/>
            <x v="3"/>
          </reference>
        </references>
      </pivotArea>
    </format>
    <format dxfId="25">
      <pivotArea field="5" type="button" dataOnly="0" labelOnly="1" outline="0" axis="axisCol" fieldPosition="0"/>
    </format>
    <format dxfId="24">
      <pivotArea field="-2" type="button" dataOnly="0" labelOnly="1" outline="0" axis="axisCol" fieldPosition="1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7">
      <pivotArea dataOnly="0" labelOnly="1" outline="0" fieldPosition="0">
        <references count="2">
          <reference field="4294967294" count="1">
            <x v="1"/>
          </reference>
          <reference field="5" count="1" selected="0">
            <x v="0"/>
          </reference>
        </references>
      </pivotArea>
    </format>
    <format dxfId="1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2">
      <pivotArea collapsedLevelsAreSubtotals="1" fieldPosition="0">
        <references count="4">
          <reference field="1" count="1">
            <x v="45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1">
      <pivotArea collapsedLevelsAreSubtotals="1" fieldPosition="0">
        <references count="4">
          <reference field="1" count="1">
            <x v="27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4">
          <reference field="1" count="1">
            <x v="78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9">
      <pivotArea collapsedLevelsAreSubtotals="1" fieldPosition="0">
        <references count="4">
          <reference field="1" count="1">
            <x v="21"/>
          </reference>
          <reference field="2" count="1" selected="0">
            <x v="4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8">
      <pivotArea collapsedLevelsAreSubtotals="1" fieldPosition="0">
        <references count="4">
          <reference field="1" count="1"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7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5" count="1" selected="0">
            <x v="0"/>
          </reference>
        </references>
      </pivotArea>
    </format>
    <format dxfId="5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79"/>
          </reference>
          <reference field="2" count="1" selected="0">
            <x v="10"/>
          </reference>
          <reference field="3" count="1" selected="0">
            <x v="1"/>
          </reference>
          <reference field="5" count="1" selected="0">
            <x v="2"/>
          </reference>
        </references>
      </pivotArea>
    </format>
    <format dxfId="4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3">
      <pivotArea collapsedLevelsAreSubtotals="1" fieldPosition="0">
        <references count="4">
          <reference field="1" count="1">
            <x v="9"/>
          </reference>
          <reference field="2" count="1" selected="0">
            <x v="2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">
      <pivotArea collapsedLevelsAreSubtotals="1" fieldPosition="0">
        <references count="4">
          <reference field="1" count="8">
            <x v="4"/>
            <x v="5"/>
            <x v="6"/>
            <x v="7"/>
            <x v="8"/>
            <x v="51"/>
            <x v="52"/>
            <x v="53"/>
          </reference>
          <reference field="2" count="1" selected="0">
            <x v="1"/>
          </reference>
          <reference field="3" count="1" selected="0">
            <x v="2"/>
          </reference>
          <reference field="5" count="4" selected="0">
            <x v="1"/>
            <x v="2"/>
            <x v="3"/>
            <x v="4"/>
          </reference>
        </references>
      </pivotArea>
    </format>
    <format dxfId="1">
      <pivotArea collapsedLevelsAreSubtotals="1" fieldPosition="0">
        <references count="3">
          <reference field="2" count="1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0">
      <pivotArea collapsedLevelsAreSubtotals="1" fieldPosition="0">
        <references count="4">
          <reference field="1" count="1">
            <x v="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zoomScale="85" zoomScaleNormal="85" workbookViewId="0">
      <selection activeCell="D24" sqref="D24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12">
        <f>Details!O87/31/1000</f>
        <v>2.8820645161290321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89344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5918771.9680000003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-1183754.3936000001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4735017.5744000003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-603714.74073600001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1:11" x14ac:dyDescent="0.35">
      <c r="B17" s="21"/>
      <c r="C17" s="22"/>
      <c r="E17" s="21"/>
      <c r="F17" s="22"/>
      <c r="I17" s="21"/>
      <c r="J17" s="22"/>
    </row>
    <row r="18" spans="1:11" ht="15" thickBot="1" x14ac:dyDescent="0.4">
      <c r="B18" s="23" t="s">
        <v>25</v>
      </c>
      <c r="C18" s="16">
        <f t="shared" ref="C18" si="3">+C15+C16</f>
        <v>4131302.833664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4">
        <f>C18-C14</f>
        <v>4131302.833664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5">
        <f>C23+C22+C20</f>
        <v>4131302.833664</v>
      </c>
    </row>
    <row r="25" spans="1:11" x14ac:dyDescent="0.35">
      <c r="B25" t="s">
        <v>34</v>
      </c>
      <c r="C25" s="26">
        <f>C24*0.3</f>
        <v>1239390.8500991999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1:11" x14ac:dyDescent="0.35">
      <c r="B27" t="s">
        <v>32</v>
      </c>
      <c r="C27" s="4">
        <f>C25+F25+J25</f>
        <v>1239390.8500991999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35"/>
      <c r="B32" s="35"/>
      <c r="C32" s="4"/>
    </row>
    <row r="33" spans="1:3" x14ac:dyDescent="0.35">
      <c r="A33" s="35"/>
      <c r="B33" s="35"/>
      <c r="C33" s="4"/>
    </row>
    <row r="34" spans="1:3" x14ac:dyDescent="0.35">
      <c r="C34" s="26"/>
    </row>
    <row r="35" spans="1:3" x14ac:dyDescent="0.35">
      <c r="C35" s="26"/>
    </row>
    <row r="36" spans="1:3" x14ac:dyDescent="0.35">
      <c r="C36" s="26"/>
    </row>
    <row r="37" spans="1:3" x14ac:dyDescent="0.35">
      <c r="C37" s="26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BBDA-5D0C-45BF-946F-A25AA31AB3B2}">
  <dimension ref="A3:P117"/>
  <sheetViews>
    <sheetView topLeftCell="A76" workbookViewId="0">
      <selection activeCell="P88" sqref="P88"/>
    </sheetView>
  </sheetViews>
  <sheetFormatPr defaultRowHeight="12.5" x14ac:dyDescent="0.25"/>
  <cols>
    <col min="1" max="1" width="16" style="27" bestFit="1" customWidth="1"/>
    <col min="2" max="2" width="8.26953125" style="28" customWidth="1"/>
    <col min="3" max="3" width="8.6328125" style="28" customWidth="1"/>
    <col min="4" max="5" width="8.90625" style="28" bestFit="1" customWidth="1"/>
    <col min="6" max="7" width="9.90625" style="28" bestFit="1" customWidth="1"/>
    <col min="8" max="8" width="9" style="28" customWidth="1"/>
    <col min="9" max="9" width="8.36328125" style="28" customWidth="1"/>
    <col min="10" max="10" width="9.26953125" style="28" customWidth="1"/>
    <col min="11" max="11" width="8.7265625" style="28" customWidth="1"/>
    <col min="12" max="12" width="16.1796875" style="27" bestFit="1" customWidth="1"/>
    <col min="13" max="13" width="9.81640625" style="27" customWidth="1"/>
    <col min="14" max="14" width="9.54296875" style="27" bestFit="1" customWidth="1"/>
    <col min="15" max="16384" width="8.7265625" style="27"/>
  </cols>
  <sheetData>
    <row r="3" spans="1:11" x14ac:dyDescent="0.25">
      <c r="B3" s="28" t="s">
        <v>35</v>
      </c>
    </row>
    <row r="4" spans="1:11" x14ac:dyDescent="0.25">
      <c r="B4" s="28" t="s">
        <v>36</v>
      </c>
      <c r="D4" s="28" t="s">
        <v>37</v>
      </c>
      <c r="F4" s="28" t="s">
        <v>38</v>
      </c>
      <c r="H4" s="28" t="s">
        <v>39</v>
      </c>
      <c r="J4" s="27" t="s">
        <v>40</v>
      </c>
      <c r="K4" s="27"/>
    </row>
    <row r="5" spans="1:11" ht="31" customHeight="1" x14ac:dyDescent="0.25">
      <c r="A5" s="27" t="s">
        <v>41</v>
      </c>
      <c r="B5" s="29" t="s">
        <v>42</v>
      </c>
      <c r="C5" s="29" t="s">
        <v>43</v>
      </c>
      <c r="D5" s="29" t="s">
        <v>42</v>
      </c>
      <c r="E5" s="29" t="s">
        <v>43</v>
      </c>
      <c r="F5" s="29" t="s">
        <v>42</v>
      </c>
      <c r="G5" s="29" t="s">
        <v>43</v>
      </c>
      <c r="H5" s="29" t="s">
        <v>42</v>
      </c>
      <c r="I5" s="29" t="s">
        <v>43</v>
      </c>
      <c r="J5" s="30" t="s">
        <v>42</v>
      </c>
      <c r="K5" s="30" t="s">
        <v>43</v>
      </c>
    </row>
    <row r="6" spans="1:11" x14ac:dyDescent="0.25">
      <c r="A6" s="31" t="s">
        <v>36</v>
      </c>
      <c r="B6" s="28">
        <v>0</v>
      </c>
      <c r="C6" s="28">
        <v>0</v>
      </c>
      <c r="J6" s="28">
        <v>334563.8114010499</v>
      </c>
      <c r="K6" s="28">
        <v>89571.152603110109</v>
      </c>
    </row>
    <row r="7" spans="1:11" x14ac:dyDescent="0.25">
      <c r="A7" s="32" t="s">
        <v>36</v>
      </c>
      <c r="B7" s="28">
        <v>0</v>
      </c>
      <c r="C7" s="28">
        <v>0</v>
      </c>
      <c r="J7" s="28">
        <v>334563.8114010499</v>
      </c>
      <c r="K7" s="28">
        <v>89571.152603110109</v>
      </c>
    </row>
    <row r="8" spans="1:11" x14ac:dyDescent="0.25">
      <c r="A8" s="33" t="s">
        <v>44</v>
      </c>
      <c r="J8" s="28">
        <v>17023.247000000003</v>
      </c>
      <c r="K8" s="28">
        <v>43589.420999707523</v>
      </c>
    </row>
    <row r="9" spans="1:11" x14ac:dyDescent="0.25">
      <c r="A9" s="33" t="s">
        <v>45</v>
      </c>
      <c r="B9" s="28">
        <v>0</v>
      </c>
      <c r="C9" s="28">
        <v>0</v>
      </c>
    </row>
    <row r="10" spans="1:11" x14ac:dyDescent="0.25">
      <c r="A10" s="33" t="s">
        <v>46</v>
      </c>
      <c r="J10" s="28">
        <v>31783.392062793344</v>
      </c>
      <c r="K10" s="28">
        <v>45981.731603402586</v>
      </c>
    </row>
    <row r="11" spans="1:11" x14ac:dyDescent="0.25">
      <c r="A11" s="33" t="s">
        <v>47</v>
      </c>
      <c r="B11" s="28">
        <v>0</v>
      </c>
      <c r="C11" s="28">
        <v>0</v>
      </c>
    </row>
    <row r="12" spans="1:11" x14ac:dyDescent="0.25">
      <c r="A12" s="33" t="s">
        <v>48</v>
      </c>
      <c r="J12" s="28">
        <v>98506.272310860862</v>
      </c>
      <c r="K12" s="28">
        <v>0</v>
      </c>
    </row>
    <row r="13" spans="1:11" x14ac:dyDescent="0.25">
      <c r="A13" s="33" t="s">
        <v>49</v>
      </c>
      <c r="B13" s="28">
        <v>0</v>
      </c>
      <c r="C13" s="28">
        <v>0</v>
      </c>
    </row>
    <row r="14" spans="1:11" x14ac:dyDescent="0.25">
      <c r="A14" s="33" t="s">
        <v>50</v>
      </c>
      <c r="J14" s="28">
        <v>41098.574724999999</v>
      </c>
      <c r="K14" s="28">
        <v>0</v>
      </c>
    </row>
    <row r="15" spans="1:11" x14ac:dyDescent="0.25">
      <c r="A15" s="33" t="s">
        <v>51</v>
      </c>
      <c r="B15" s="28">
        <v>0</v>
      </c>
      <c r="C15" s="28">
        <v>0</v>
      </c>
    </row>
    <row r="16" spans="1:11" x14ac:dyDescent="0.25">
      <c r="A16" s="33" t="s">
        <v>52</v>
      </c>
      <c r="J16" s="28">
        <v>140925.30249999999</v>
      </c>
      <c r="K16" s="28">
        <v>0</v>
      </c>
    </row>
    <row r="17" spans="1:11" x14ac:dyDescent="0.25">
      <c r="A17" s="33" t="s">
        <v>53</v>
      </c>
      <c r="B17" s="28">
        <v>0</v>
      </c>
      <c r="C17" s="28">
        <v>0</v>
      </c>
    </row>
    <row r="18" spans="1:11" x14ac:dyDescent="0.25">
      <c r="A18" s="33" t="s">
        <v>54</v>
      </c>
      <c r="J18" s="28">
        <v>5227.0228023956979</v>
      </c>
      <c r="K18" s="28">
        <v>0</v>
      </c>
    </row>
    <row r="19" spans="1:11" x14ac:dyDescent="0.25">
      <c r="A19" s="33" t="s">
        <v>55</v>
      </c>
      <c r="B19" s="28">
        <v>0</v>
      </c>
      <c r="C19" s="28">
        <v>0</v>
      </c>
    </row>
    <row r="20" spans="1:11" x14ac:dyDescent="0.25">
      <c r="A20" s="31" t="s">
        <v>56</v>
      </c>
      <c r="D20" s="28">
        <v>376382.02301419596</v>
      </c>
      <c r="E20" s="28">
        <v>0</v>
      </c>
      <c r="F20" s="28">
        <v>60027948.319434412</v>
      </c>
      <c r="G20" s="28">
        <v>56140086.679402433</v>
      </c>
      <c r="H20" s="28">
        <v>0</v>
      </c>
      <c r="I20" s="28">
        <v>0</v>
      </c>
      <c r="J20" s="28">
        <v>2258561.9240694507</v>
      </c>
      <c r="K20" s="28">
        <v>1735413.9649031644</v>
      </c>
    </row>
    <row r="21" spans="1:11" x14ac:dyDescent="0.25">
      <c r="A21" s="32" t="s">
        <v>57</v>
      </c>
      <c r="F21" s="28">
        <v>9134207.9570724498</v>
      </c>
      <c r="G21" s="28">
        <v>8170831.9280422293</v>
      </c>
      <c r="J21" s="28">
        <v>87724.872600000017</v>
      </c>
      <c r="K21" s="28">
        <v>43358.940941546294</v>
      </c>
    </row>
    <row r="22" spans="1:11" x14ac:dyDescent="0.25">
      <c r="A22" s="33" t="s">
        <v>58</v>
      </c>
      <c r="J22" s="28">
        <v>84297.060000000012</v>
      </c>
      <c r="K22" s="28">
        <v>33306.698404882001</v>
      </c>
    </row>
    <row r="23" spans="1:11" x14ac:dyDescent="0.25">
      <c r="A23" s="33" t="s">
        <v>59</v>
      </c>
      <c r="F23" s="28">
        <v>51811.672392415145</v>
      </c>
      <c r="G23" s="28">
        <v>0</v>
      </c>
    </row>
    <row r="24" spans="1:11" x14ac:dyDescent="0.25">
      <c r="A24" s="33" t="s">
        <v>60</v>
      </c>
      <c r="J24" s="28">
        <v>3427.8126000000002</v>
      </c>
      <c r="K24" s="28">
        <v>10052.242536664295</v>
      </c>
    </row>
    <row r="25" spans="1:11" x14ac:dyDescent="0.25">
      <c r="A25" s="33" t="s">
        <v>61</v>
      </c>
      <c r="F25" s="28">
        <v>9082396.284680035</v>
      </c>
      <c r="G25" s="28">
        <v>8170831.9280422293</v>
      </c>
    </row>
    <row r="26" spans="1:11" x14ac:dyDescent="0.25">
      <c r="A26" s="32" t="s">
        <v>62</v>
      </c>
      <c r="D26" s="28">
        <v>376382.02301419596</v>
      </c>
      <c r="E26" s="28">
        <v>0</v>
      </c>
      <c r="F26" s="28">
        <v>42999904.839716092</v>
      </c>
      <c r="G26" s="28">
        <v>35658422.686850749</v>
      </c>
      <c r="H26" s="28">
        <v>0</v>
      </c>
      <c r="I26" s="28">
        <v>0</v>
      </c>
      <c r="J26" s="28">
        <v>1557056.3097503765</v>
      </c>
      <c r="K26" s="28">
        <v>1258479.7065760239</v>
      </c>
    </row>
    <row r="27" spans="1:11" x14ac:dyDescent="0.25">
      <c r="A27" s="33" t="s">
        <v>63</v>
      </c>
      <c r="J27" s="28">
        <v>190031.96894329845</v>
      </c>
      <c r="K27" s="28">
        <v>120106.97030876561</v>
      </c>
    </row>
    <row r="28" spans="1:11" x14ac:dyDescent="0.25">
      <c r="A28" s="33" t="s">
        <v>64</v>
      </c>
      <c r="F28" s="28">
        <v>52628.112437044518</v>
      </c>
      <c r="G28" s="28">
        <v>0</v>
      </c>
    </row>
    <row r="29" spans="1:11" x14ac:dyDescent="0.25">
      <c r="A29" s="33" t="s">
        <v>65</v>
      </c>
      <c r="J29" s="28">
        <v>47072.57</v>
      </c>
      <c r="K29" s="28">
        <v>0</v>
      </c>
    </row>
    <row r="30" spans="1:11" x14ac:dyDescent="0.25">
      <c r="A30" s="33" t="s">
        <v>66</v>
      </c>
      <c r="H30" s="28">
        <v>0</v>
      </c>
      <c r="I30" s="28">
        <v>0</v>
      </c>
    </row>
    <row r="31" spans="1:11" x14ac:dyDescent="0.25">
      <c r="A31" s="33" t="s">
        <v>67</v>
      </c>
      <c r="J31" s="28">
        <v>7832.46</v>
      </c>
      <c r="K31" s="28">
        <v>0</v>
      </c>
    </row>
    <row r="32" spans="1:11" x14ac:dyDescent="0.25">
      <c r="A32" s="33" t="s">
        <v>68</v>
      </c>
      <c r="D32" s="28">
        <v>376382.02301419596</v>
      </c>
      <c r="E32" s="28">
        <v>0</v>
      </c>
    </row>
    <row r="33" spans="1:11" x14ac:dyDescent="0.25">
      <c r="A33" s="33" t="s">
        <v>69</v>
      </c>
      <c r="J33" s="28">
        <v>1232867.6991366274</v>
      </c>
      <c r="K33" s="28">
        <v>1125633.4930525345</v>
      </c>
    </row>
    <row r="34" spans="1:11" x14ac:dyDescent="0.25">
      <c r="A34" s="33" t="s">
        <v>70</v>
      </c>
      <c r="F34" s="28">
        <v>42947276.727279045</v>
      </c>
      <c r="G34" s="28">
        <v>35658422.686850749</v>
      </c>
    </row>
    <row r="35" spans="1:11" x14ac:dyDescent="0.25">
      <c r="A35" s="33" t="s">
        <v>71</v>
      </c>
      <c r="J35" s="28">
        <v>25232.760000000002</v>
      </c>
      <c r="K35" s="28">
        <v>12739.2432147238</v>
      </c>
    </row>
    <row r="36" spans="1:11" x14ac:dyDescent="0.25">
      <c r="A36" s="33" t="s">
        <v>72</v>
      </c>
      <c r="H36" s="28">
        <v>0</v>
      </c>
      <c r="I36" s="28">
        <v>0</v>
      </c>
    </row>
    <row r="37" spans="1:11" x14ac:dyDescent="0.25">
      <c r="A37" s="33" t="s">
        <v>73</v>
      </c>
      <c r="J37" s="28">
        <v>54018.851670450749</v>
      </c>
      <c r="K37" s="28">
        <v>0</v>
      </c>
    </row>
    <row r="38" spans="1:11" x14ac:dyDescent="0.25">
      <c r="A38" s="33" t="s">
        <v>74</v>
      </c>
      <c r="H38" s="28">
        <v>0</v>
      </c>
      <c r="I38" s="28">
        <v>0</v>
      </c>
    </row>
    <row r="39" spans="1:11" x14ac:dyDescent="0.25">
      <c r="A39" s="32" t="s">
        <v>75</v>
      </c>
      <c r="H39" s="28">
        <v>0</v>
      </c>
      <c r="I39" s="28">
        <v>0</v>
      </c>
      <c r="J39" s="28">
        <v>307676.45317586279</v>
      </c>
      <c r="K39" s="28">
        <v>76338.979263996182</v>
      </c>
    </row>
    <row r="40" spans="1:11" x14ac:dyDescent="0.25">
      <c r="A40" s="33" t="s">
        <v>76</v>
      </c>
      <c r="J40" s="28">
        <v>192206.15166178389</v>
      </c>
      <c r="K40" s="28">
        <v>24934.64629221052</v>
      </c>
    </row>
    <row r="41" spans="1:11" x14ac:dyDescent="0.25">
      <c r="A41" s="33" t="s">
        <v>77</v>
      </c>
      <c r="H41" s="28">
        <v>0</v>
      </c>
      <c r="I41" s="28">
        <v>0</v>
      </c>
    </row>
    <row r="42" spans="1:11" x14ac:dyDescent="0.25">
      <c r="A42" s="33" t="s">
        <v>78</v>
      </c>
      <c r="J42" s="28">
        <v>115470.30151407892</v>
      </c>
      <c r="K42" s="28">
        <v>51404.332971785654</v>
      </c>
    </row>
    <row r="43" spans="1:11" x14ac:dyDescent="0.25">
      <c r="A43" s="33" t="s">
        <v>79</v>
      </c>
      <c r="H43" s="28">
        <v>0</v>
      </c>
      <c r="I43" s="28">
        <v>0</v>
      </c>
    </row>
    <row r="44" spans="1:11" x14ac:dyDescent="0.25">
      <c r="A44" s="32" t="s">
        <v>80</v>
      </c>
      <c r="F44" s="28">
        <v>7893835.5226458665</v>
      </c>
      <c r="G44" s="28">
        <v>12310832.064509457</v>
      </c>
      <c r="J44" s="28">
        <v>306104.28854321095</v>
      </c>
      <c r="K44" s="28">
        <v>357236.33812159783</v>
      </c>
    </row>
    <row r="45" spans="1:11" x14ac:dyDescent="0.25">
      <c r="A45" s="33" t="s">
        <v>81</v>
      </c>
      <c r="J45" s="28">
        <v>0</v>
      </c>
      <c r="K45" s="28">
        <v>0</v>
      </c>
    </row>
    <row r="46" spans="1:11" x14ac:dyDescent="0.25">
      <c r="A46" s="33" t="s">
        <v>82</v>
      </c>
      <c r="F46" s="28">
        <v>238149.37533159123</v>
      </c>
      <c r="G46" s="28">
        <v>0</v>
      </c>
    </row>
    <row r="47" spans="1:11" x14ac:dyDescent="0.25">
      <c r="A47" s="33" t="s">
        <v>83</v>
      </c>
      <c r="J47" s="28">
        <v>204065.250672411</v>
      </c>
      <c r="K47" s="28">
        <v>44470.981222167597</v>
      </c>
    </row>
    <row r="48" spans="1:11" x14ac:dyDescent="0.25">
      <c r="A48" s="33" t="s">
        <v>84</v>
      </c>
      <c r="F48" s="28">
        <v>3276.4901622127109</v>
      </c>
      <c r="G48" s="28">
        <v>0</v>
      </c>
    </row>
    <row r="49" spans="1:14" x14ac:dyDescent="0.25">
      <c r="A49" s="33" t="s">
        <v>85</v>
      </c>
      <c r="J49" s="28">
        <v>102039.03787079998</v>
      </c>
      <c r="K49" s="28">
        <v>312765.35689943022</v>
      </c>
    </row>
    <row r="50" spans="1:14" x14ac:dyDescent="0.25">
      <c r="A50" s="33" t="s">
        <v>86</v>
      </c>
      <c r="F50" s="28">
        <v>7652409.6571520623</v>
      </c>
      <c r="G50" s="28">
        <v>12310832.064509457</v>
      </c>
    </row>
    <row r="51" spans="1:14" x14ac:dyDescent="0.25">
      <c r="A51" s="31" t="s">
        <v>87</v>
      </c>
      <c r="D51" s="28">
        <v>3700281.7380091948</v>
      </c>
      <c r="E51" s="28">
        <v>2204451.7662019851</v>
      </c>
      <c r="H51" s="28">
        <v>0</v>
      </c>
      <c r="I51" s="28">
        <v>0</v>
      </c>
      <c r="J51" s="28">
        <v>1401144.4961067624</v>
      </c>
      <c r="K51" s="28">
        <v>1388611.1804133907</v>
      </c>
    </row>
    <row r="52" spans="1:14" x14ac:dyDescent="0.25">
      <c r="A52" s="32" t="s">
        <v>88</v>
      </c>
      <c r="D52" s="28">
        <v>808343.75295677281</v>
      </c>
      <c r="E52" s="28">
        <v>814325.85094304266</v>
      </c>
      <c r="H52" s="28">
        <v>0</v>
      </c>
      <c r="I52" s="28">
        <v>0</v>
      </c>
      <c r="J52" s="28">
        <v>551546.66411731299</v>
      </c>
      <c r="K52" s="28">
        <v>793452.94022634067</v>
      </c>
      <c r="L52" s="28">
        <f>SUM(L53:L62)</f>
        <v>300454.00399516651</v>
      </c>
      <c r="N52" s="28">
        <f>K52-J52</f>
        <v>241906.27610902768</v>
      </c>
    </row>
    <row r="53" spans="1:14" x14ac:dyDescent="0.25">
      <c r="A53" s="33" t="s">
        <v>89</v>
      </c>
      <c r="J53" s="28">
        <v>76100.040000000008</v>
      </c>
      <c r="K53" s="28">
        <v>100876.35545595658</v>
      </c>
    </row>
    <row r="54" spans="1:14" x14ac:dyDescent="0.25">
      <c r="A54" s="33" t="s">
        <v>90</v>
      </c>
      <c r="D54" s="28">
        <v>22620.393968139957</v>
      </c>
      <c r="E54" s="28">
        <v>28351.523692285606</v>
      </c>
      <c r="L54" s="28">
        <f>E54-D54</f>
        <v>5731.1297241456487</v>
      </c>
    </row>
    <row r="55" spans="1:14" x14ac:dyDescent="0.25">
      <c r="A55" s="33" t="s">
        <v>91</v>
      </c>
      <c r="J55" s="28">
        <v>375335.72011731297</v>
      </c>
      <c r="K55" s="28">
        <v>545337.46761487285</v>
      </c>
    </row>
    <row r="56" spans="1:14" x14ac:dyDescent="0.25">
      <c r="A56" s="33" t="s">
        <v>92</v>
      </c>
      <c r="D56" s="28">
        <v>488842.72975805058</v>
      </c>
      <c r="E56" s="28">
        <v>314240.62411328161</v>
      </c>
    </row>
    <row r="57" spans="1:14" x14ac:dyDescent="0.25">
      <c r="A57" s="33" t="s">
        <v>93</v>
      </c>
      <c r="J57" s="28">
        <v>0</v>
      </c>
      <c r="K57" s="28">
        <v>37062.159352565403</v>
      </c>
    </row>
    <row r="58" spans="1:14" x14ac:dyDescent="0.25">
      <c r="A58" s="33" t="s">
        <v>94</v>
      </c>
      <c r="D58" s="28">
        <v>0</v>
      </c>
      <c r="E58" s="28">
        <v>190400.02858463299</v>
      </c>
      <c r="L58" s="28">
        <f>E58-D58</f>
        <v>190400.02858463299</v>
      </c>
    </row>
    <row r="59" spans="1:14" x14ac:dyDescent="0.25">
      <c r="A59" s="33" t="s">
        <v>95</v>
      </c>
      <c r="J59" s="28">
        <v>95975.565999999992</v>
      </c>
      <c r="K59" s="28">
        <v>106965.64699257771</v>
      </c>
    </row>
    <row r="60" spans="1:14" x14ac:dyDescent="0.25">
      <c r="A60" s="33" t="s">
        <v>96</v>
      </c>
      <c r="D60" s="28">
        <v>47127.97876001463</v>
      </c>
      <c r="E60" s="28">
        <v>151450.82444640249</v>
      </c>
      <c r="L60" s="28">
        <f>E60-D60</f>
        <v>104322.84568638785</v>
      </c>
    </row>
    <row r="61" spans="1:14" x14ac:dyDescent="0.25">
      <c r="A61" s="33" t="s">
        <v>97</v>
      </c>
      <c r="D61" s="28">
        <v>249752.65047056761</v>
      </c>
      <c r="E61" s="28">
        <v>129882.85010643999</v>
      </c>
      <c r="J61" s="28">
        <v>4135.3379999999997</v>
      </c>
      <c r="K61" s="28">
        <v>3211.310810368177</v>
      </c>
    </row>
    <row r="62" spans="1:14" x14ac:dyDescent="0.25">
      <c r="A62" s="33" t="s">
        <v>98</v>
      </c>
      <c r="H62" s="28">
        <v>0</v>
      </c>
      <c r="I62" s="28">
        <v>0</v>
      </c>
      <c r="J62" s="28">
        <v>0</v>
      </c>
      <c r="K62" s="28">
        <v>0</v>
      </c>
    </row>
    <row r="63" spans="1:14" x14ac:dyDescent="0.25">
      <c r="A63" s="32" t="s">
        <v>99</v>
      </c>
      <c r="H63" s="28">
        <v>0</v>
      </c>
      <c r="I63" s="28">
        <v>0</v>
      </c>
      <c r="J63" s="28">
        <v>222712.82837085368</v>
      </c>
      <c r="K63" s="28">
        <v>213802.00395252905</v>
      </c>
    </row>
    <row r="64" spans="1:14" x14ac:dyDescent="0.25">
      <c r="A64" s="33" t="s">
        <v>100</v>
      </c>
      <c r="J64" s="28">
        <v>136826.81050345369</v>
      </c>
      <c r="K64" s="28">
        <v>168573.72253925825</v>
      </c>
    </row>
    <row r="65" spans="1:11" x14ac:dyDescent="0.25">
      <c r="A65" s="33" t="s">
        <v>101</v>
      </c>
      <c r="H65" s="28">
        <v>0</v>
      </c>
      <c r="I65" s="28">
        <v>0</v>
      </c>
    </row>
    <row r="66" spans="1:11" x14ac:dyDescent="0.25">
      <c r="A66" s="33" t="s">
        <v>102</v>
      </c>
      <c r="J66" s="28">
        <v>22440.59</v>
      </c>
      <c r="K66" s="28">
        <v>0</v>
      </c>
    </row>
    <row r="67" spans="1:11" x14ac:dyDescent="0.25">
      <c r="A67" s="33" t="s">
        <v>103</v>
      </c>
      <c r="H67" s="28">
        <v>0</v>
      </c>
      <c r="I67" s="28">
        <v>0</v>
      </c>
    </row>
    <row r="68" spans="1:11" x14ac:dyDescent="0.25">
      <c r="A68" s="33" t="s">
        <v>104</v>
      </c>
      <c r="J68" s="28">
        <v>29641.1678674</v>
      </c>
      <c r="K68" s="28">
        <v>13648.26344411332</v>
      </c>
    </row>
    <row r="69" spans="1:11" x14ac:dyDescent="0.25">
      <c r="A69" s="33" t="s">
        <v>105</v>
      </c>
      <c r="H69" s="28">
        <v>0</v>
      </c>
      <c r="I69" s="28">
        <v>0</v>
      </c>
    </row>
    <row r="70" spans="1:11" x14ac:dyDescent="0.25">
      <c r="A70" s="33" t="s">
        <v>106</v>
      </c>
      <c r="J70" s="28">
        <v>0</v>
      </c>
      <c r="K70" s="28">
        <v>0</v>
      </c>
    </row>
    <row r="71" spans="1:11" x14ac:dyDescent="0.25">
      <c r="A71" s="33" t="s">
        <v>107</v>
      </c>
      <c r="H71" s="28">
        <v>0</v>
      </c>
      <c r="I71" s="28">
        <v>0</v>
      </c>
    </row>
    <row r="72" spans="1:11" x14ac:dyDescent="0.25">
      <c r="A72" s="33" t="s">
        <v>108</v>
      </c>
      <c r="J72" s="28">
        <v>33804.26</v>
      </c>
      <c r="K72" s="28">
        <v>31580.017969157492</v>
      </c>
    </row>
    <row r="73" spans="1:11" x14ac:dyDescent="0.25">
      <c r="A73" s="33" t="s">
        <v>109</v>
      </c>
      <c r="H73" s="28">
        <v>0</v>
      </c>
      <c r="I73" s="28">
        <v>0</v>
      </c>
    </row>
    <row r="74" spans="1:11" x14ac:dyDescent="0.25">
      <c r="A74" s="32" t="s">
        <v>110</v>
      </c>
      <c r="D74" s="28">
        <v>2891937.9850524226</v>
      </c>
      <c r="E74" s="28">
        <v>1390125.9152589426</v>
      </c>
      <c r="H74" s="28">
        <v>0</v>
      </c>
      <c r="I74" s="28">
        <v>0</v>
      </c>
      <c r="J74" s="28">
        <v>626885.00361859554</v>
      </c>
      <c r="K74" s="28">
        <v>381356.23623452114</v>
      </c>
    </row>
    <row r="75" spans="1:11" x14ac:dyDescent="0.25">
      <c r="A75" s="33" t="s">
        <v>111</v>
      </c>
      <c r="J75" s="28">
        <v>264361.56826434867</v>
      </c>
      <c r="K75" s="28">
        <v>133346.71364978969</v>
      </c>
    </row>
    <row r="76" spans="1:11" x14ac:dyDescent="0.25">
      <c r="A76" s="33" t="s">
        <v>112</v>
      </c>
      <c r="D76" s="28">
        <v>21680.225103967259</v>
      </c>
      <c r="E76" s="28">
        <v>29463.52583168658</v>
      </c>
    </row>
    <row r="77" spans="1:11" x14ac:dyDescent="0.25">
      <c r="A77" s="33" t="s">
        <v>113</v>
      </c>
      <c r="J77" s="28">
        <v>18785.039000000001</v>
      </c>
      <c r="K77" s="28">
        <v>23284.855875889072</v>
      </c>
    </row>
    <row r="78" spans="1:11" x14ac:dyDescent="0.25">
      <c r="A78" s="33" t="s">
        <v>114</v>
      </c>
      <c r="H78" s="28">
        <v>0</v>
      </c>
      <c r="I78" s="28">
        <v>0</v>
      </c>
    </row>
    <row r="79" spans="1:11" x14ac:dyDescent="0.25">
      <c r="A79" s="33" t="s">
        <v>115</v>
      </c>
      <c r="J79" s="28">
        <v>43226.09</v>
      </c>
      <c r="K79" s="28">
        <v>35949.989071911434</v>
      </c>
    </row>
    <row r="80" spans="1:11" x14ac:dyDescent="0.25">
      <c r="A80" s="33" t="s">
        <v>116</v>
      </c>
      <c r="D80" s="28">
        <v>144335.55286285971</v>
      </c>
      <c r="E80" s="28">
        <v>43543.38942725597</v>
      </c>
    </row>
    <row r="81" spans="1:16" x14ac:dyDescent="0.25">
      <c r="A81" s="33" t="s">
        <v>117</v>
      </c>
      <c r="J81" s="28">
        <v>48542.59</v>
      </c>
      <c r="K81" s="28">
        <v>0</v>
      </c>
    </row>
    <row r="82" spans="1:16" x14ac:dyDescent="0.25">
      <c r="A82" s="33" t="s">
        <v>118</v>
      </c>
      <c r="D82" s="28">
        <v>102071.34517307198</v>
      </c>
      <c r="E82" s="28">
        <v>0</v>
      </c>
    </row>
    <row r="83" spans="1:16" x14ac:dyDescent="0.25">
      <c r="A83" s="33" t="s">
        <v>119</v>
      </c>
      <c r="J83" s="28">
        <v>251969.71635424692</v>
      </c>
      <c r="K83" s="28">
        <v>188774.67763693098</v>
      </c>
    </row>
    <row r="84" spans="1:16" x14ac:dyDescent="0.25">
      <c r="A84" s="33" t="s">
        <v>120</v>
      </c>
      <c r="D84" s="28">
        <v>2623850.8619125234</v>
      </c>
      <c r="E84" s="28">
        <v>1317119</v>
      </c>
    </row>
    <row r="85" spans="1:16" x14ac:dyDescent="0.25">
      <c r="A85" s="31" t="s">
        <v>121</v>
      </c>
      <c r="D85" s="28">
        <v>421121.15408464504</v>
      </c>
      <c r="E85" s="28">
        <v>78439.559100000028</v>
      </c>
      <c r="F85" s="28">
        <v>88852.519876350168</v>
      </c>
      <c r="G85" s="28">
        <v>430809</v>
      </c>
      <c r="J85" s="28">
        <v>3698294.8823603974</v>
      </c>
      <c r="K85" s="28">
        <v>2462542.0477112792</v>
      </c>
    </row>
    <row r="86" spans="1:16" x14ac:dyDescent="0.25">
      <c r="A86" s="32" t="s">
        <v>122</v>
      </c>
      <c r="F86" s="28">
        <v>88852.519876350168</v>
      </c>
      <c r="G86" s="28">
        <v>430809</v>
      </c>
      <c r="J86" s="28">
        <v>719690.94700000016</v>
      </c>
      <c r="K86" s="28">
        <v>756609</v>
      </c>
      <c r="O86" s="28" t="s">
        <v>150</v>
      </c>
      <c r="P86" s="27" t="s">
        <v>151</v>
      </c>
    </row>
    <row r="87" spans="1:16" x14ac:dyDescent="0.25">
      <c r="A87" s="33" t="s">
        <v>122</v>
      </c>
      <c r="J87" s="34">
        <v>719690.94700000016</v>
      </c>
      <c r="K87" s="34">
        <v>756609</v>
      </c>
      <c r="N87" s="34">
        <f>SUM(N88:N101)</f>
        <v>356814.40791320498</v>
      </c>
      <c r="O87" s="27">
        <v>89344</v>
      </c>
      <c r="P87" s="28">
        <f>N87-O87</f>
        <v>267470.40791320498</v>
      </c>
    </row>
    <row r="88" spans="1:16" x14ac:dyDescent="0.25">
      <c r="A88" s="33" t="s">
        <v>123</v>
      </c>
      <c r="F88" s="28">
        <v>88852.519876350168</v>
      </c>
      <c r="G88" s="28">
        <v>430809</v>
      </c>
    </row>
    <row r="89" spans="1:16" x14ac:dyDescent="0.25">
      <c r="A89" s="32" t="s">
        <v>124</v>
      </c>
      <c r="D89" s="28">
        <v>298257.03907050029</v>
      </c>
      <c r="E89" s="28">
        <v>0</v>
      </c>
      <c r="J89" s="28">
        <v>1103858.8752888958</v>
      </c>
      <c r="K89" s="28">
        <v>834520.40398851642</v>
      </c>
    </row>
    <row r="90" spans="1:16" x14ac:dyDescent="0.25">
      <c r="A90" s="33" t="s">
        <v>125</v>
      </c>
      <c r="J90" s="34">
        <v>3285.07</v>
      </c>
      <c r="K90" s="34">
        <v>3561.1099743474801</v>
      </c>
      <c r="N90" s="28">
        <f>K90-J90</f>
        <v>276.03997434747998</v>
      </c>
    </row>
    <row r="91" spans="1:16" x14ac:dyDescent="0.25">
      <c r="A91" s="33" t="s">
        <v>126</v>
      </c>
      <c r="D91" s="28">
        <v>0</v>
      </c>
      <c r="E91" s="28">
        <v>0</v>
      </c>
      <c r="N91" s="28"/>
    </row>
    <row r="92" spans="1:16" x14ac:dyDescent="0.25">
      <c r="A92" s="33" t="s">
        <v>127</v>
      </c>
      <c r="J92" s="34">
        <v>272933.82482325612</v>
      </c>
      <c r="K92" s="34">
        <v>278478.17799397709</v>
      </c>
      <c r="N92" s="28">
        <f t="shared" ref="N92:N101" si="0">K92-J92</f>
        <v>5544.3531707209768</v>
      </c>
    </row>
    <row r="93" spans="1:16" x14ac:dyDescent="0.25">
      <c r="A93" s="33" t="s">
        <v>128</v>
      </c>
      <c r="D93" s="28">
        <v>63047.219191720913</v>
      </c>
      <c r="E93" s="28">
        <v>0</v>
      </c>
      <c r="N93" s="28"/>
    </row>
    <row r="94" spans="1:16" x14ac:dyDescent="0.25">
      <c r="A94" s="33" t="s">
        <v>129</v>
      </c>
      <c r="J94" s="28">
        <v>557516.54735508084</v>
      </c>
      <c r="K94" s="28">
        <v>368727.27734386589</v>
      </c>
      <c r="N94" s="28"/>
    </row>
    <row r="95" spans="1:16" x14ac:dyDescent="0.25">
      <c r="A95" s="33" t="s">
        <v>130</v>
      </c>
      <c r="D95" s="28">
        <v>177122.57922137444</v>
      </c>
      <c r="E95" s="28">
        <v>0</v>
      </c>
      <c r="N95" s="28"/>
    </row>
    <row r="96" spans="1:16" x14ac:dyDescent="0.25">
      <c r="A96" s="33" t="s">
        <v>131</v>
      </c>
      <c r="J96" s="28">
        <v>270123.43311055878</v>
      </c>
      <c r="K96" s="28">
        <v>183753.83867632592</v>
      </c>
      <c r="N96" s="28"/>
    </row>
    <row r="97" spans="1:14" x14ac:dyDescent="0.25">
      <c r="A97" s="33" t="s">
        <v>132</v>
      </c>
      <c r="D97" s="28">
        <v>58087.240657404938</v>
      </c>
      <c r="E97" s="28">
        <v>0</v>
      </c>
      <c r="N97" s="28"/>
    </row>
    <row r="98" spans="1:14" x14ac:dyDescent="0.25">
      <c r="A98" s="32" t="s">
        <v>133</v>
      </c>
      <c r="D98" s="28">
        <v>122864.11501414473</v>
      </c>
      <c r="E98" s="28">
        <v>78439.559100000028</v>
      </c>
      <c r="J98" s="28">
        <v>520418.62895462615</v>
      </c>
      <c r="K98" s="28">
        <v>871412.64372276259</v>
      </c>
      <c r="N98" s="28"/>
    </row>
    <row r="99" spans="1:14" x14ac:dyDescent="0.25">
      <c r="A99" s="33" t="s">
        <v>134</v>
      </c>
      <c r="J99" s="34">
        <v>201331.09082436308</v>
      </c>
      <c r="K99" s="34">
        <v>346584.80750336981</v>
      </c>
      <c r="N99" s="28">
        <f t="shared" si="0"/>
        <v>145253.71667900673</v>
      </c>
    </row>
    <row r="100" spans="1:14" x14ac:dyDescent="0.25">
      <c r="A100" s="33" t="s">
        <v>135</v>
      </c>
      <c r="D100" s="28">
        <v>0</v>
      </c>
      <c r="E100" s="28">
        <v>0</v>
      </c>
      <c r="N100" s="28"/>
    </row>
    <row r="101" spans="1:14" x14ac:dyDescent="0.25">
      <c r="A101" s="33" t="s">
        <v>136</v>
      </c>
      <c r="J101" s="34">
        <v>319087.53813026304</v>
      </c>
      <c r="K101" s="34">
        <v>524827.83621939283</v>
      </c>
      <c r="N101" s="28">
        <f t="shared" si="0"/>
        <v>205740.29808912979</v>
      </c>
    </row>
    <row r="102" spans="1:14" x14ac:dyDescent="0.25">
      <c r="A102" s="33" t="s">
        <v>137</v>
      </c>
      <c r="D102" s="28">
        <v>122864.11501414473</v>
      </c>
      <c r="E102" s="28">
        <v>78439.559100000028</v>
      </c>
      <c r="N102" s="28"/>
    </row>
    <row r="103" spans="1:14" x14ac:dyDescent="0.25">
      <c r="A103" s="32" t="s">
        <v>138</v>
      </c>
      <c r="D103" s="28">
        <v>0</v>
      </c>
      <c r="E103" s="28">
        <v>0</v>
      </c>
      <c r="J103" s="28">
        <v>1354326.431116875</v>
      </c>
      <c r="K103" s="28">
        <v>0</v>
      </c>
      <c r="N103" s="28"/>
    </row>
    <row r="104" spans="1:14" x14ac:dyDescent="0.25">
      <c r="A104" s="33" t="s">
        <v>139</v>
      </c>
      <c r="J104" s="28">
        <v>432225.36765536055</v>
      </c>
      <c r="K104" s="28">
        <v>0</v>
      </c>
      <c r="N104" s="28"/>
    </row>
    <row r="105" spans="1:14" x14ac:dyDescent="0.25">
      <c r="A105" s="33" t="s">
        <v>140</v>
      </c>
      <c r="D105" s="28">
        <v>0</v>
      </c>
      <c r="E105" s="28">
        <v>0</v>
      </c>
      <c r="N105" s="28"/>
    </row>
    <row r="106" spans="1:14" x14ac:dyDescent="0.25">
      <c r="A106" s="33" t="s">
        <v>141</v>
      </c>
      <c r="J106" s="28">
        <v>186684.04798768679</v>
      </c>
      <c r="K106" s="28">
        <v>0</v>
      </c>
      <c r="N106" s="28"/>
    </row>
    <row r="107" spans="1:14" x14ac:dyDescent="0.25">
      <c r="A107" s="33" t="s">
        <v>142</v>
      </c>
      <c r="D107" s="28">
        <v>0</v>
      </c>
      <c r="E107" s="28">
        <v>0</v>
      </c>
      <c r="N107" s="28"/>
    </row>
    <row r="108" spans="1:14" x14ac:dyDescent="0.25">
      <c r="A108" s="33" t="s">
        <v>143</v>
      </c>
      <c r="J108" s="28">
        <v>458830.58363408153</v>
      </c>
      <c r="K108" s="28">
        <v>0</v>
      </c>
      <c r="N108" s="28"/>
    </row>
    <row r="109" spans="1:14" x14ac:dyDescent="0.25">
      <c r="A109" s="33" t="s">
        <v>144</v>
      </c>
      <c r="D109" s="28">
        <v>0</v>
      </c>
      <c r="E109" s="28">
        <v>0</v>
      </c>
      <c r="N109" s="28"/>
    </row>
    <row r="110" spans="1:14" x14ac:dyDescent="0.25">
      <c r="A110" s="33" t="s">
        <v>145</v>
      </c>
      <c r="J110" s="28">
        <v>276586.43183974613</v>
      </c>
      <c r="K110" s="28">
        <v>0</v>
      </c>
      <c r="N110" s="28"/>
    </row>
    <row r="111" spans="1:14" x14ac:dyDescent="0.25">
      <c r="A111" s="33" t="s">
        <v>146</v>
      </c>
      <c r="D111" s="28">
        <v>0</v>
      </c>
      <c r="E111" s="28">
        <v>0</v>
      </c>
      <c r="N111" s="28"/>
    </row>
    <row r="112" spans="1:14" x14ac:dyDescent="0.25">
      <c r="A112" s="33" t="s">
        <v>147</v>
      </c>
      <c r="J112" s="28">
        <v>0</v>
      </c>
      <c r="K112" s="28">
        <v>0</v>
      </c>
      <c r="N112" s="28"/>
    </row>
    <row r="113" spans="1:14" x14ac:dyDescent="0.25">
      <c r="A113" s="33" t="s">
        <v>148</v>
      </c>
      <c r="D113" s="28">
        <v>0</v>
      </c>
      <c r="E113" s="28">
        <v>0</v>
      </c>
      <c r="N113" s="28"/>
    </row>
    <row r="114" spans="1:14" x14ac:dyDescent="0.25">
      <c r="A114" s="32" t="s">
        <v>98</v>
      </c>
      <c r="D114" s="28">
        <v>0</v>
      </c>
      <c r="E114" s="28">
        <v>0</v>
      </c>
      <c r="J114" s="28">
        <v>0</v>
      </c>
      <c r="K114" s="28">
        <v>0</v>
      </c>
      <c r="N114" s="28"/>
    </row>
    <row r="115" spans="1:14" x14ac:dyDescent="0.25">
      <c r="A115" s="33" t="s">
        <v>98</v>
      </c>
      <c r="D115" s="28">
        <v>0</v>
      </c>
      <c r="E115" s="28">
        <v>0</v>
      </c>
      <c r="J115" s="28">
        <v>0</v>
      </c>
      <c r="K115" s="28">
        <v>0</v>
      </c>
      <c r="N115" s="28"/>
    </row>
    <row r="116" spans="1:14" x14ac:dyDescent="0.25">
      <c r="A116" s="31" t="s">
        <v>149</v>
      </c>
      <c r="B116" s="28">
        <v>0</v>
      </c>
      <c r="C116" s="28">
        <v>0</v>
      </c>
      <c r="D116" s="28">
        <v>4497784.9151080362</v>
      </c>
      <c r="E116" s="28">
        <v>2282891.3253019853</v>
      </c>
      <c r="F116" s="28">
        <v>60116800.839310765</v>
      </c>
      <c r="G116" s="28">
        <v>56570895.679402433</v>
      </c>
      <c r="H116" s="28">
        <v>0</v>
      </c>
      <c r="I116" s="28">
        <v>0</v>
      </c>
      <c r="J116" s="28">
        <v>7692565.1139376573</v>
      </c>
      <c r="K116" s="28">
        <v>5676138.3456309438</v>
      </c>
    </row>
    <row r="117" spans="1:14" x14ac:dyDescent="0.25">
      <c r="B117" s="27"/>
      <c r="C117" s="27"/>
      <c r="D117" s="27"/>
      <c r="E117" s="27"/>
      <c r="F117" s="27"/>
      <c r="G117" s="27"/>
      <c r="H117" s="27"/>
      <c r="I117" s="27"/>
      <c r="J117" s="27"/>
      <c r="K117" s="27"/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2019-04-17T14:14:27Z</dcterms:modified>
</cp:coreProperties>
</file>