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bafemi.Ilori\Desktop\CP Production Docs\Reports\Wave\"/>
    </mc:Choice>
  </mc:AlternateContent>
  <xr:revisionPtr revIDLastSave="0" documentId="13_ncr:1_{DBBE8D8A-1EEE-43EF-8535-021F4354C551}" xr6:coauthVersionLast="41" xr6:coauthVersionMax="41" xr10:uidLastSave="{00000000-0000-0000-0000-000000000000}"/>
  <bookViews>
    <workbookView xWindow="-120" yWindow="-120" windowWidth="25440" windowHeight="15390" xr2:uid="{05714332-1908-4B0F-9169-B21CD9E39F40}"/>
  </bookViews>
  <sheets>
    <sheet name="Sheet1" sheetId="1" r:id="rId1"/>
  </sheets>
  <definedNames>
    <definedName name="_xlnm.Print_Area" localSheetId="0">Sheet1!$C$2:$F$17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6" i="1" l="1"/>
  <c r="L6" i="1"/>
  <c r="M5" i="1" l="1"/>
  <c r="L5" i="1"/>
  <c r="K5" i="1"/>
  <c r="J5" i="1"/>
  <c r="I5" i="1"/>
  <c r="H5" i="1"/>
  <c r="F17" i="1" l="1"/>
  <c r="F16" i="1"/>
  <c r="F15" i="1"/>
  <c r="F14" i="1"/>
  <c r="F12" i="1"/>
  <c r="F8" i="1"/>
  <c r="E8" i="1"/>
  <c r="D8" i="1"/>
  <c r="F6" i="1"/>
  <c r="F5" i="1"/>
</calcChain>
</file>

<file path=xl/sharedStrings.xml><?xml version="1.0" encoding="utf-8"?>
<sst xmlns="http://schemas.openxmlformats.org/spreadsheetml/2006/main" count="24" uniqueCount="17">
  <si>
    <t>NG01023738 - Provision of Services for Bodo Remediation Project Phase 2</t>
  </si>
  <si>
    <t>NG01023742 - Provision of Consultancy and Support Services for Bodo Remediation Project - Phase 2</t>
  </si>
  <si>
    <t>Company Estimate ($)</t>
  </si>
  <si>
    <t>Award Value ($)</t>
  </si>
  <si>
    <t>Variance (Savings ($)</t>
  </si>
  <si>
    <t>Saviings per month</t>
  </si>
  <si>
    <t>2019 Savings - 3 months</t>
  </si>
  <si>
    <t>2020 Savings - 12 months</t>
  </si>
  <si>
    <t>2021 Savings - 3 months</t>
  </si>
  <si>
    <t>Planned life of contract - in months</t>
  </si>
  <si>
    <t>Analysis of Savings on Contracts NG01023738 and NG01023742 for Bodo Phase 2</t>
  </si>
  <si>
    <t>NG01023738</t>
  </si>
  <si>
    <t>NG01023742</t>
  </si>
  <si>
    <t>Monthly Savings</t>
  </si>
  <si>
    <t>Gross Savings over 3 months in 2019</t>
  </si>
  <si>
    <t>FCF Calc</t>
  </si>
  <si>
    <t>Monthly FCF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</si>
</sst>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5">
    <xf numFmtId="0" fontId="0" fillId="0" borderId="0" xfId="0"/>
    <xf numFmtId="164" fontId="0" fillId="0" borderId="0" xfId="1" applyFont="1"/>
    <xf numFmtId="0" fontId="0" fillId="0" borderId="2" xfId="0" applyBorder="1"/>
    <xf numFmtId="0" fontId="0" fillId="0" borderId="4" xfId="0" applyBorder="1"/>
    <xf numFmtId="164" fontId="0" fillId="0" borderId="0" xfId="1" applyFont="1" applyBorder="1"/>
    <xf numFmtId="164" fontId="0" fillId="0" borderId="5" xfId="1" applyFont="1" applyBorder="1"/>
    <xf numFmtId="0" fontId="0" fillId="0" borderId="6" xfId="0" applyBorder="1"/>
    <xf numFmtId="164" fontId="0" fillId="0" borderId="7" xfId="1" applyFont="1" applyBorder="1"/>
    <xf numFmtId="164" fontId="2" fillId="0" borderId="8" xfId="1" applyFont="1" applyBorder="1"/>
    <xf numFmtId="164" fontId="2" fillId="0" borderId="3" xfId="1" applyFont="1" applyBorder="1" applyAlignment="1">
      <alignment horizontal="center" wrapText="1"/>
    </xf>
    <xf numFmtId="0" fontId="0" fillId="0" borderId="12" xfId="0" applyBorder="1"/>
    <xf numFmtId="0" fontId="0" fillId="0" borderId="13" xfId="0" applyBorder="1"/>
    <xf numFmtId="164" fontId="0" fillId="0" borderId="14" xfId="1" applyFont="1" applyBorder="1"/>
    <xf numFmtId="0" fontId="0" fillId="0" borderId="15" xfId="0" applyBorder="1"/>
    <xf numFmtId="0" fontId="0" fillId="0" borderId="17" xfId="0" applyBorder="1"/>
    <xf numFmtId="164" fontId="0" fillId="0" borderId="18" xfId="1" applyFont="1" applyBorder="1"/>
    <xf numFmtId="165" fontId="3" fillId="0" borderId="19" xfId="1" applyNumberFormat="1" applyFont="1" applyBorder="1"/>
    <xf numFmtId="164" fontId="4" fillId="2" borderId="20" xfId="1" applyFont="1" applyFill="1" applyBorder="1"/>
    <xf numFmtId="164" fontId="0" fillId="0" borderId="21" xfId="1" applyFont="1" applyBorder="1"/>
    <xf numFmtId="164" fontId="2" fillId="0" borderId="1" xfId="1" applyFont="1" applyBorder="1" applyAlignment="1">
      <alignment horizontal="center" vertical="center" wrapText="1"/>
    </xf>
    <xf numFmtId="164" fontId="2" fillId="0" borderId="1" xfId="1" applyFont="1" applyBorder="1" applyAlignment="1">
      <alignment vertical="center" wrapText="1"/>
    </xf>
    <xf numFmtId="0" fontId="0" fillId="0" borderId="22" xfId="0" applyBorder="1"/>
    <xf numFmtId="0" fontId="0" fillId="0" borderId="22" xfId="0" applyBorder="1" applyAlignment="1">
      <alignment wrapText="1"/>
    </xf>
    <xf numFmtId="164" fontId="0" fillId="0" borderId="23" xfId="1" applyFont="1" applyBorder="1"/>
    <xf numFmtId="164" fontId="0" fillId="0" borderId="24" xfId="1" applyFont="1" applyBorder="1"/>
    <xf numFmtId="164" fontId="0" fillId="0" borderId="25" xfId="1" applyFont="1" applyBorder="1"/>
    <xf numFmtId="164" fontId="2" fillId="0" borderId="20" xfId="1" applyFont="1" applyBorder="1"/>
    <xf numFmtId="164" fontId="0" fillId="0" borderId="26" xfId="1" applyFont="1" applyBorder="1"/>
    <xf numFmtId="164" fontId="4" fillId="2" borderId="11" xfId="1" applyFont="1" applyFill="1" applyBorder="1"/>
    <xf numFmtId="164" fontId="0" fillId="0" borderId="27" xfId="1" applyFont="1" applyBorder="1"/>
    <xf numFmtId="164" fontId="0" fillId="0" borderId="28" xfId="1" applyFont="1" applyBorder="1"/>
    <xf numFmtId="164" fontId="0" fillId="0" borderId="16" xfId="1" applyFont="1" applyBorder="1"/>
    <xf numFmtId="0" fontId="0" fillId="0" borderId="29" xfId="0" applyBorder="1"/>
    <xf numFmtId="164" fontId="0" fillId="0" borderId="30" xfId="1" applyFont="1" applyBorder="1"/>
    <xf numFmtId="164" fontId="0" fillId="0" borderId="31" xfId="1" applyFont="1" applyBorder="1"/>
    <xf numFmtId="164" fontId="0" fillId="0" borderId="32" xfId="1" applyFont="1" applyBorder="1"/>
    <xf numFmtId="43" fontId="0" fillId="0" borderId="0" xfId="0" applyNumberFormat="1"/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164" fontId="2" fillId="0" borderId="0" xfId="1" applyFont="1"/>
    <xf numFmtId="0" fontId="2" fillId="0" borderId="0" xfId="0" applyFont="1"/>
    <xf numFmtId="164" fontId="2" fillId="0" borderId="0" xfId="1" applyFont="1" applyAlignment="1">
      <alignment wrapText="1"/>
    </xf>
    <xf numFmtId="164" fontId="2" fillId="0" borderId="0" xfId="1" applyFont="1" applyFill="1" applyBorder="1" applyAlignment="1">
      <alignment wrapText="1"/>
    </xf>
    <xf numFmtId="43" fontId="0" fillId="2" borderId="0" xfId="0" applyNumberForma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EBAB9-E133-405F-B0A3-B9FAFD7B179E}">
  <dimension ref="C1:N17"/>
  <sheetViews>
    <sheetView tabSelected="1" topLeftCell="B1" zoomScaleNormal="100" workbookViewId="0">
      <selection activeCell="N7" sqref="N7"/>
    </sheetView>
  </sheetViews>
  <sheetFormatPr defaultRowHeight="15" x14ac:dyDescent="0.25"/>
  <cols>
    <col min="3" max="3" width="67.28515625" bestFit="1" customWidth="1"/>
    <col min="4" max="5" width="14.28515625" style="1" bestFit="1" customWidth="1"/>
    <col min="6" max="6" width="14.5703125" style="1" bestFit="1" customWidth="1"/>
    <col min="7" max="7" width="9.140625" style="1"/>
    <col min="8" max="8" width="17" style="1" bestFit="1" customWidth="1"/>
    <col min="9" max="9" width="17" bestFit="1" customWidth="1"/>
    <col min="10" max="11" width="13.140625" customWidth="1"/>
    <col min="12" max="12" width="13.28515625" bestFit="1" customWidth="1"/>
    <col min="13" max="13" width="11.85546875" bestFit="1" customWidth="1"/>
    <col min="14" max="14" width="12" bestFit="1" customWidth="1"/>
  </cols>
  <sheetData>
    <row r="1" spans="3:14" ht="15.75" thickBot="1" x14ac:dyDescent="0.3"/>
    <row r="2" spans="3:14" ht="19.5" thickBot="1" x14ac:dyDescent="0.35">
      <c r="C2" s="37" t="s">
        <v>10</v>
      </c>
      <c r="D2" s="38"/>
      <c r="E2" s="38"/>
      <c r="F2" s="39"/>
      <c r="H2" s="40" t="s">
        <v>11</v>
      </c>
      <c r="I2" s="41" t="s">
        <v>12</v>
      </c>
      <c r="J2" s="40" t="s">
        <v>11</v>
      </c>
      <c r="K2" s="41" t="s">
        <v>12</v>
      </c>
      <c r="L2" s="40" t="s">
        <v>11</v>
      </c>
      <c r="M2" s="41" t="s">
        <v>12</v>
      </c>
    </row>
    <row r="3" spans="3:14" ht="15.75" thickBot="1" x14ac:dyDescent="0.3"/>
    <row r="4" spans="3:14" ht="60.75" thickBot="1" x14ac:dyDescent="0.3">
      <c r="C4" s="2"/>
      <c r="D4" s="19" t="s">
        <v>2</v>
      </c>
      <c r="E4" s="20" t="s">
        <v>3</v>
      </c>
      <c r="F4" s="9" t="s">
        <v>4</v>
      </c>
      <c r="H4" s="42" t="s">
        <v>13</v>
      </c>
      <c r="I4" s="42" t="s">
        <v>13</v>
      </c>
      <c r="J4" s="43" t="s">
        <v>14</v>
      </c>
      <c r="K4" s="43" t="s">
        <v>14</v>
      </c>
      <c r="L4" s="43" t="s">
        <v>15</v>
      </c>
      <c r="M4" s="43" t="s">
        <v>15</v>
      </c>
    </row>
    <row r="5" spans="3:14" x14ac:dyDescent="0.25">
      <c r="C5" s="21" t="s">
        <v>0</v>
      </c>
      <c r="D5" s="23">
        <v>26678289.890000001</v>
      </c>
      <c r="E5" s="23">
        <v>23734993.440000001</v>
      </c>
      <c r="F5" s="27">
        <f>D5-E5</f>
        <v>2943296.4499999993</v>
      </c>
      <c r="H5" s="1">
        <f>F5/F10</f>
        <v>163516.4694444444</v>
      </c>
      <c r="I5" s="1">
        <f>F6/F10</f>
        <v>19051.030555555546</v>
      </c>
      <c r="J5" s="36">
        <f>H5*3</f>
        <v>490549.40833333321</v>
      </c>
      <c r="K5" s="36">
        <f>I5*3</f>
        <v>57153.091666666638</v>
      </c>
      <c r="L5" s="36">
        <f>0.3*0.87*J5</f>
        <v>128033.39557499997</v>
      </c>
      <c r="M5" s="36">
        <f>0.3*0.87*K5</f>
        <v>14916.956924999993</v>
      </c>
    </row>
    <row r="6" spans="3:14" ht="30" x14ac:dyDescent="0.25">
      <c r="C6" s="22" t="s">
        <v>1</v>
      </c>
      <c r="D6" s="24">
        <v>3496442.84</v>
      </c>
      <c r="E6" s="24">
        <v>3153524.29</v>
      </c>
      <c r="F6" s="27">
        <f>D6-E6</f>
        <v>342918.54999999981</v>
      </c>
      <c r="L6" s="44">
        <f>L5/3</f>
        <v>42677.798524999991</v>
      </c>
      <c r="M6" s="44">
        <f>M5/3</f>
        <v>4972.3189749999974</v>
      </c>
      <c r="N6" t="s">
        <v>16</v>
      </c>
    </row>
    <row r="7" spans="3:14" ht="15.75" thickBot="1" x14ac:dyDescent="0.3">
      <c r="C7" s="3"/>
      <c r="D7" s="25"/>
      <c r="E7" s="25"/>
      <c r="F7" s="5"/>
    </row>
    <row r="8" spans="3:14" ht="16.5" thickBot="1" x14ac:dyDescent="0.3">
      <c r="C8" s="6"/>
      <c r="D8" s="26">
        <f>SUM(D5:D7)</f>
        <v>30174732.73</v>
      </c>
      <c r="E8" s="26">
        <f t="shared" ref="E8:F8" si="0">SUM(E5:E7)</f>
        <v>26888517.73</v>
      </c>
      <c r="F8" s="28">
        <f t="shared" si="0"/>
        <v>3286214.9999999991</v>
      </c>
    </row>
    <row r="9" spans="3:14" ht="15.75" thickBot="1" x14ac:dyDescent="0.3"/>
    <row r="10" spans="3:14" x14ac:dyDescent="0.25">
      <c r="C10" s="14" t="s">
        <v>9</v>
      </c>
      <c r="D10" s="15"/>
      <c r="E10" s="15"/>
      <c r="F10" s="16">
        <v>18</v>
      </c>
    </row>
    <row r="11" spans="3:14" x14ac:dyDescent="0.25">
      <c r="C11" s="10"/>
      <c r="D11" s="4"/>
      <c r="E11" s="4"/>
      <c r="F11" s="5"/>
    </row>
    <row r="12" spans="3:14" ht="15.75" thickBot="1" x14ac:dyDescent="0.3">
      <c r="C12" s="11" t="s">
        <v>5</v>
      </c>
      <c r="D12" s="7"/>
      <c r="E12" s="7"/>
      <c r="F12" s="8">
        <f>F8/F10</f>
        <v>182567.49999999994</v>
      </c>
      <c r="I12" s="1"/>
    </row>
    <row r="13" spans="3:14" ht="15.75" thickBot="1" x14ac:dyDescent="0.3"/>
    <row r="14" spans="3:14" x14ac:dyDescent="0.25">
      <c r="C14" s="14" t="s">
        <v>6</v>
      </c>
      <c r="D14" s="18"/>
      <c r="E14" s="29"/>
      <c r="F14" s="31">
        <f>F12*3</f>
        <v>547702.49999999977</v>
      </c>
      <c r="I14" s="36"/>
    </row>
    <row r="15" spans="3:14" x14ac:dyDescent="0.25">
      <c r="C15" s="13" t="s">
        <v>7</v>
      </c>
      <c r="D15" s="12"/>
      <c r="E15" s="30"/>
      <c r="F15" s="24">
        <f>F12*12</f>
        <v>2190809.9999999991</v>
      </c>
    </row>
    <row r="16" spans="3:14" ht="15.75" thickBot="1" x14ac:dyDescent="0.3">
      <c r="C16" s="32" t="s">
        <v>8</v>
      </c>
      <c r="D16" s="33"/>
      <c r="E16" s="34"/>
      <c r="F16" s="35">
        <f>F12*3</f>
        <v>547702.49999999977</v>
      </c>
    </row>
    <row r="17" spans="3:6" ht="16.5" thickBot="1" x14ac:dyDescent="0.3">
      <c r="C17" s="11"/>
      <c r="D17" s="7"/>
      <c r="E17" s="7"/>
      <c r="F17" s="17">
        <f>SUM(F14:F16)</f>
        <v>3286214.9999999991</v>
      </c>
    </row>
  </sheetData>
  <mergeCells count="1">
    <mergeCell ref="C2:F2"/>
  </mergeCells>
  <pageMargins left="0.25" right="0.25" top="0.75" bottom="0.75" header="0.3" footer="0.3"/>
  <pageSetup scale="120" orientation="landscape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Orifowomo, Kunle F SPDC-PTC/UAP</dc:creator>
  <cp:lastModifiedBy>Ilori, Obafemi A SNEPCO-PTC/U/GL</cp:lastModifiedBy>
  <cp:lastPrinted>2019-10-15T10:56:27Z</cp:lastPrinted>
  <dcterms:created xsi:type="dcterms:W3CDTF">2019-10-15T10:26:54Z</dcterms:created>
  <dcterms:modified xsi:type="dcterms:W3CDTF">2019-12-19T09:44:54Z</dcterms:modified>
</cp:coreProperties>
</file>