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Kelechi.Godwin\Desktop\"/>
    </mc:Choice>
  </mc:AlternateContent>
  <xr:revisionPtr revIDLastSave="0" documentId="8_{A9B03708-1135-4A8D-8DFE-F830BA1DB422}" xr6:coauthVersionLast="31" xr6:coauthVersionMax="31" xr10:uidLastSave="{00000000-0000-0000-0000-000000000000}"/>
  <bookViews>
    <workbookView xWindow="0" yWindow="0" windowWidth="23040" windowHeight="10332" activeTab="1" xr2:uid="{00000000-000D-0000-FFFF-FFFF00000000}"/>
  </bookViews>
  <sheets>
    <sheet name="ROT 2017" sheetId="1" r:id="rId1"/>
    <sheet name="ROT 2018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L12" i="2"/>
  <c r="T12" i="2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H8" i="2"/>
  <c r="T7" i="2"/>
  <c r="T8" i="2" s="1"/>
  <c r="P7" i="2"/>
  <c r="P8" i="2" s="1"/>
  <c r="I7" i="2"/>
  <c r="I8" i="2" s="1"/>
  <c r="H7" i="2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D13" i="2"/>
  <c r="C9" i="2"/>
  <c r="C13" i="2" s="1"/>
  <c r="G9" i="2"/>
  <c r="G13" i="2" s="1"/>
  <c r="D9" i="2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/>
  <c r="T14" i="2"/>
  <c r="T16" i="2" s="1"/>
  <c r="T18" i="2" s="1"/>
  <c r="T19" i="2" s="1"/>
  <c r="F14" i="2"/>
  <c r="F16" i="2" s="1"/>
  <c r="D14" i="2"/>
  <c r="D16" i="2"/>
  <c r="G14" i="2"/>
  <c r="G16" i="2" s="1"/>
  <c r="T21" i="3"/>
  <c r="L9" i="2"/>
  <c r="L13" i="2" s="1"/>
  <c r="L14" i="2" s="1"/>
  <c r="L16" i="2" s="1"/>
  <c r="L18" i="2" s="1"/>
  <c r="L19" i="2" s="1"/>
  <c r="L23" i="2" s="1"/>
  <c r="I14" i="2"/>
  <c r="I16" i="2" s="1"/>
  <c r="I18" i="2" s="1"/>
  <c r="I19" i="2" s="1"/>
  <c r="J22" i="2" s="1"/>
  <c r="T12" i="1"/>
  <c r="P12" i="1"/>
  <c r="L12" i="1"/>
  <c r="I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P9" i="1" l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L19" i="1" s="1"/>
  <c r="C13" i="1"/>
  <c r="C14" i="1" s="1"/>
  <c r="D9" i="1"/>
  <c r="D13" i="1" s="1"/>
  <c r="H9" i="1"/>
  <c r="H13" i="1" s="1"/>
  <c r="T9" i="1"/>
  <c r="T13" i="1" s="1"/>
  <c r="E13" i="1"/>
  <c r="I13" i="1"/>
  <c r="F14" i="1" l="1"/>
  <c r="F16" i="1" s="1"/>
  <c r="P14" i="1"/>
  <c r="P16" i="1" s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I19" i="1" s="1"/>
  <c r="H14" i="1"/>
  <c r="H16" i="1" s="1"/>
  <c r="T14" i="1"/>
  <c r="T16" i="1" s="1"/>
  <c r="T18" i="1" s="1"/>
  <c r="T19" i="1" s="1"/>
  <c r="E14" i="1"/>
  <c r="E16" i="1" s="1"/>
</calcChain>
</file>

<file path=xl/sharedStrings.xml><?xml version="1.0" encoding="utf-8"?>
<sst xmlns="http://schemas.openxmlformats.org/spreadsheetml/2006/main" count="237" uniqueCount="41">
  <si>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</si>
  <si>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</si>
  <si>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</si>
  <si>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</si>
  <si>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</si>
  <si>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</si>
  <si>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</si>
  <si>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</si>
  <si>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</si>
  <si>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</si>
  <si>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</si>
  <si>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</si>
  <si>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</si>
  <si>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</si>
  <si>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</si>
  <si>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</si>
  <si>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</si>
  <si>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</si>
  <si>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</si>
  <si>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</si>
  <si>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</si>
  <si>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</si>
  <si>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</si>
  <si>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</si>
  <si>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</si>
  <si>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</si>
  <si>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</si>
  <si>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</si>
  <si>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</si>
  <si>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</si>
  <si>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</si>
  <si>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</si>
  <si>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</si>
  <si>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</si>
  <si>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</si>
  <si>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</si>
  <si>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</si>
  <si>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</si>
  <si>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</si>
  <si>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$4,196/boe</t>
  </si>
  <si>
    <t>Based on  UOP rate of $2.706/boe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</si>
</sst>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43" fontId="0" fillId="0" borderId="0" xfId="0" applyNumberFormat="1" applyFill="1"/>
  </cellXfs>
  <cellStyles count="5"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L6" sqref="L6"/>
    </sheetView>
  </sheetViews>
  <sheetFormatPr defaultRowHeight="14.4" x14ac:dyDescent="0.3"/>
  <cols>
    <col min="1" max="1" width="68.109375" customWidth="1"/>
    <col min="2" max="8" width="15" hidden="1" customWidth="1"/>
    <col min="9" max="9" width="15" customWidth="1"/>
    <col min="10" max="10" width="43.44140625" customWidth="1"/>
    <col min="11" max="11" width="60.109375" customWidth="1"/>
    <col min="12" max="12" width="15.33203125" customWidth="1"/>
    <col min="13" max="13" width="36.88671875" customWidth="1"/>
    <col min="14" max="14" width="0" hidden="1" customWidth="1"/>
    <col min="15" max="15" width="60.109375" hidden="1" customWidth="1"/>
    <col min="16" max="16" width="15.33203125" hidden="1" customWidth="1"/>
    <col min="17" max="17" width="0" hidden="1" customWidth="1"/>
    <col min="19" max="19" width="60.109375" customWidth="1"/>
    <col min="20" max="20" width="15.33203125" customWidth="1"/>
    <col min="21" max="21" width="36.886718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51.432421155277659</v>
      </c>
      <c r="J4" t="s">
        <v>7</v>
      </c>
      <c r="K4" s="6" t="s">
        <v>8</v>
      </c>
      <c r="L4" s="8">
        <v>1.1832096424937604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1.5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547500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18772833.721676346</v>
      </c>
      <c r="K8" s="6" t="s">
        <v>18</v>
      </c>
      <c r="L8" s="15">
        <f>+L7*L4</f>
        <v>647807.27926533378</v>
      </c>
      <c r="O8" s="6" t="s">
        <v>19</v>
      </c>
      <c r="P8" s="15">
        <f>+P7*P4*5.8</f>
        <v>0</v>
      </c>
      <c r="S8" s="6" t="s">
        <v>18</v>
      </c>
      <c r="T8" s="15">
        <f>+T7*T4</f>
        <v>876000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-3754566.7443352696</v>
      </c>
      <c r="J9" t="s">
        <v>21</v>
      </c>
      <c r="K9" s="6" t="s">
        <v>22</v>
      </c>
      <c r="L9" s="18">
        <f>-L8*0.07</f>
        <v>-45346.509548573369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-61320.000000000007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-987690</v>
      </c>
      <c r="J12" t="s">
        <v>40</v>
      </c>
      <c r="K12" s="6" t="s">
        <v>27</v>
      </c>
      <c r="L12" s="16">
        <f>-L6*L5*(2706/5.8)</f>
        <v>-255437.06896551725</v>
      </c>
      <c r="M12" t="s">
        <v>40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-170291.37931034484</v>
      </c>
      <c r="U12" t="s">
        <v>40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14030576.977341076</v>
      </c>
      <c r="K13" s="6" t="s">
        <v>30</v>
      </c>
      <c r="L13" s="19">
        <f>+L8+L9+L10+L11+L12</f>
        <v>347023.70075124316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644388.62068965519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-11925990.430739915</v>
      </c>
      <c r="J14" t="s">
        <v>32</v>
      </c>
      <c r="K14" s="6" t="s">
        <v>31</v>
      </c>
      <c r="L14" s="16">
        <f>-L13*0.3</f>
        <v>-104107.11022537295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-193316.58620689655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2104586.5466011614</v>
      </c>
      <c r="K16" s="24" t="s">
        <v>34</v>
      </c>
      <c r="L16" s="14">
        <f t="shared" ref="L16" si="7">+L13+L14</f>
        <v>242916.59052587021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451072.03448275861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3092276.5466011614</v>
      </c>
      <c r="K18" t="s">
        <v>36</v>
      </c>
      <c r="L18" s="26">
        <f>L16-L12</f>
        <v>498353.65949138743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621363.41379310342</v>
      </c>
    </row>
    <row r="19" spans="1:21" ht="15" thickTop="1" x14ac:dyDescent="0.3">
      <c r="A19" t="s">
        <v>38</v>
      </c>
      <c r="I19" s="27">
        <f>I18*0.3</f>
        <v>927682.96398034843</v>
      </c>
      <c r="K19" t="s">
        <v>38</v>
      </c>
      <c r="L19" s="27">
        <f>L18*0.3</f>
        <v>149506.09784741621</v>
      </c>
      <c r="S19" t="s">
        <v>38</v>
      </c>
      <c r="T19" s="27">
        <f>T18*0.3</f>
        <v>186409.02413793103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">
      <c r="I22" s="32"/>
      <c r="J22" s="33"/>
      <c r="K22" s="34"/>
      <c r="L22" s="35"/>
      <c r="O22"/>
      <c r="S22" s="34"/>
      <c r="T22" s="35"/>
    </row>
    <row r="23" spans="1:21" s="28" customFormat="1" x14ac:dyDescent="0.3">
      <c r="I23" s="31"/>
      <c r="J23" s="4"/>
      <c r="K23" s="36"/>
      <c r="O23"/>
      <c r="S23" s="36"/>
    </row>
    <row r="24" spans="1:21" s="28" customFormat="1" x14ac:dyDescent="0.3">
      <c r="I24" s="36"/>
      <c r="J24" s="4"/>
      <c r="K24" s="36"/>
      <c r="O24"/>
      <c r="S24" s="36"/>
    </row>
    <row r="25" spans="1:21" s="28" customFormat="1" x14ac:dyDescent="0.3">
      <c r="I25" s="31"/>
      <c r="J25"/>
      <c r="K25" s="43"/>
      <c r="O25"/>
      <c r="S25" s="43"/>
    </row>
    <row r="26" spans="1:21" s="28" customFormat="1" x14ac:dyDescent="0.3">
      <c r="J26" s="37"/>
      <c r="K26"/>
      <c r="O26"/>
      <c r="S26" s="43"/>
    </row>
    <row r="27" spans="1:21" s="28" customFormat="1" x14ac:dyDescent="0.3">
      <c r="J27"/>
      <c r="K27"/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22" sqref="J22"/>
    </sheetView>
  </sheetViews>
  <sheetFormatPr defaultRowHeight="14.4" x14ac:dyDescent="0.3"/>
  <cols>
    <col min="1" max="1" width="68.109375" customWidth="1"/>
    <col min="2" max="8" width="15" hidden="1" customWidth="1"/>
    <col min="9" max="9" width="22.77734375" customWidth="1"/>
    <col min="10" max="10" width="43.44140625" customWidth="1"/>
    <col min="11" max="11" width="60.109375" customWidth="1"/>
    <col min="12" max="12" width="15.33203125" customWidth="1"/>
    <col min="13" max="13" width="36.88671875" customWidth="1"/>
    <col min="14" max="14" width="0" hidden="1" customWidth="1"/>
    <col min="15" max="15" width="60.109375" hidden="1" customWidth="1"/>
    <col min="16" max="16" width="15.33203125" hidden="1" customWidth="1"/>
    <col min="17" max="17" width="0" hidden="1" customWidth="1"/>
    <col min="19" max="19" width="60.109375" customWidth="1"/>
    <col min="20" max="20" width="15.33203125" customWidth="1"/>
    <col min="21" max="21" width="36.886718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51.43</v>
      </c>
      <c r="J4" t="s">
        <v>7</v>
      </c>
      <c r="K4" s="6" t="s">
        <v>8</v>
      </c>
      <c r="L4" s="8">
        <v>1.3606910888678243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2.50509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275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1.18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324500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16689035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-3337807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-8500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-I6*I5*4196</f>
        <v>-1361602</v>
      </c>
      <c r="J12" t="s">
        <v>39</v>
      </c>
      <c r="K12" s="6" t="s">
        <v>27</v>
      </c>
      <c r="L12" s="16">
        <f>-L6*L5*(4196/5.8)</f>
        <v>0</v>
      </c>
      <c r="M12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-T6*T5*(4196/5.8)</f>
        <v>0</v>
      </c>
      <c r="U12" t="s">
        <v>39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11981126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-10183957.1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1797168.9000000004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3158770.9000000004</v>
      </c>
      <c r="K18" t="s">
        <v>36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0</v>
      </c>
    </row>
    <row r="19" spans="1:21" ht="15" thickTop="1" x14ac:dyDescent="0.3">
      <c r="A19" t="s">
        <v>38</v>
      </c>
      <c r="I19" s="27">
        <f>I18*0.3</f>
        <v>947631.27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x14ac:dyDescent="0.3">
      <c r="I22" s="44"/>
      <c r="J22" s="33">
        <f>I19/9</f>
        <v>105292.36333333334</v>
      </c>
      <c r="K22" s="34"/>
      <c r="L22" s="44"/>
      <c r="O22"/>
      <c r="S22" s="34"/>
      <c r="T22" s="44"/>
    </row>
    <row r="23" spans="1:21" s="28" customFormat="1" x14ac:dyDescent="0.3">
      <c r="I23" s="31"/>
      <c r="J23" s="4"/>
      <c r="K23" s="36"/>
      <c r="L23" s="45">
        <f>L19/9</f>
        <v>0</v>
      </c>
      <c r="O23"/>
      <c r="S23" s="36"/>
    </row>
    <row r="24" spans="1:21" s="28" customFormat="1" x14ac:dyDescent="0.3">
      <c r="I24" s="36"/>
      <c r="J24" s="4"/>
      <c r="K24" s="36"/>
      <c r="O24"/>
      <c r="S24" s="36"/>
    </row>
    <row r="25" spans="1:21" s="28" customFormat="1" x14ac:dyDescent="0.3">
      <c r="I25" s="31"/>
      <c r="J25"/>
      <c r="K25" s="43"/>
      <c r="O25"/>
      <c r="S25" s="43"/>
    </row>
    <row r="26" spans="1:21" s="28" customFormat="1" x14ac:dyDescent="0.3">
      <c r="J26" s="37"/>
      <c r="K26"/>
      <c r="O26"/>
      <c r="S26" s="43"/>
    </row>
    <row r="27" spans="1:21" s="28" customFormat="1" x14ac:dyDescent="0.3">
      <c r="J27"/>
      <c r="K27"/>
      <c r="O27"/>
      <c r="S27"/>
    </row>
    <row r="28" spans="1:21" s="28" customFormat="1" x14ac:dyDescent="0.3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4" x14ac:dyDescent="0.3"/>
  <cols>
    <col min="1" max="1" width="68.109375" customWidth="1"/>
    <col min="2" max="8" width="15" hidden="1" customWidth="1"/>
    <col min="9" max="9" width="15" customWidth="1"/>
    <col min="10" max="10" width="43.44140625" customWidth="1"/>
    <col min="11" max="11" width="60.109375" customWidth="1"/>
    <col min="12" max="12" width="15.33203125" customWidth="1"/>
    <col min="13" max="13" width="36.88671875" customWidth="1"/>
    <col min="14" max="14" width="0" hidden="1" customWidth="1"/>
    <col min="15" max="15" width="60.109375" hidden="1" customWidth="1"/>
    <col min="16" max="16" width="15.33203125" hidden="1" customWidth="1"/>
    <col min="17" max="17" width="0" hidden="1" customWidth="1"/>
    <col min="19" max="19" width="60.109375" customWidth="1"/>
    <col min="20" max="20" width="15.33203125" customWidth="1"/>
    <col min="21" max="21" width="36.886718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35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35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"/>
    <row r="18" spans="1:21" ht="15" thickBot="1" x14ac:dyDescent="0.35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">
      <c r="J26" s="37"/>
      <c r="K26"/>
      <c r="O26"/>
      <c r="S26" s="43">
        <f>S25+K25+I25</f>
        <v>22.793103448275861</v>
      </c>
    </row>
    <row r="27" spans="1:21" s="28" customFormat="1" x14ac:dyDescent="0.3">
      <c r="J27"/>
      <c r="K27"/>
      <c r="O27"/>
      <c r="S27">
        <v>497</v>
      </c>
    </row>
    <row r="28" spans="1:21" s="28" customFormat="1" x14ac:dyDescent="0.3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">
      <c r="J32"/>
      <c r="K32"/>
      <c r="O32"/>
      <c r="S32"/>
    </row>
    <row r="33" spans="1:19" s="28" customFormat="1" x14ac:dyDescent="0.3">
      <c r="J33"/>
      <c r="K33"/>
      <c r="O33"/>
      <c r="S33"/>
    </row>
    <row r="34" spans="1:19" s="28" customFormat="1" x14ac:dyDescent="0.3">
      <c r="J34"/>
      <c r="K34"/>
      <c r="O34"/>
      <c r="S34"/>
    </row>
    <row r="35" spans="1:19" s="28" customFormat="1" x14ac:dyDescent="0.3">
      <c r="J35"/>
      <c r="K35"/>
      <c r="O35"/>
      <c r="S35"/>
    </row>
    <row r="36" spans="1:19" s="28" customFormat="1" x14ac:dyDescent="0.3">
      <c r="J36"/>
      <c r="K36"/>
      <c r="O36"/>
      <c r="S36"/>
    </row>
    <row r="37" spans="1:19" s="28" customFormat="1" x14ac:dyDescent="0.3">
      <c r="J37"/>
      <c r="K37"/>
      <c r="O37"/>
      <c r="S37"/>
    </row>
    <row r="38" spans="1:19" s="28" customFormat="1" x14ac:dyDescent="0.3">
      <c r="J38"/>
      <c r="K38"/>
      <c r="O38"/>
      <c r="S38"/>
    </row>
    <row r="39" spans="1:19" s="28" customFormat="1" x14ac:dyDescent="0.3">
      <c r="J39"/>
      <c r="K39"/>
      <c r="O39"/>
      <c r="S39"/>
    </row>
    <row r="40" spans="1:19" s="28" customFormat="1" x14ac:dyDescent="0.3">
      <c r="J40"/>
      <c r="K40"/>
      <c r="O40"/>
      <c r="S40"/>
    </row>
    <row r="41" spans="1:19" s="28" customFormat="1" x14ac:dyDescent="0.3">
      <c r="J41"/>
      <c r="K41"/>
      <c r="O41"/>
      <c r="S41"/>
    </row>
    <row r="42" spans="1:19" s="28" customFormat="1" x14ac:dyDescent="0.3">
      <c r="J42"/>
      <c r="K42"/>
      <c r="O42"/>
      <c r="S42"/>
    </row>
    <row r="43" spans="1:19" s="28" customFormat="1" x14ac:dyDescent="0.3">
      <c r="J43"/>
      <c r="K43"/>
      <c r="O43"/>
      <c r="S43"/>
    </row>
    <row r="44" spans="1:19" s="28" customFormat="1" x14ac:dyDescent="0.3">
      <c r="J44"/>
      <c r="K44"/>
      <c r="O44"/>
      <c r="S44"/>
    </row>
    <row r="45" spans="1:19" x14ac:dyDescent="0.3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">
      <c r="J46"/>
      <c r="K46"/>
      <c r="O46"/>
      <c r="S46"/>
    </row>
    <row r="47" spans="1:19" x14ac:dyDescent="0.3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2017</vt:lpstr>
      <vt:lpstr>ROT 2018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2018-09-11T15:01:59Z</dcterms:modified>
</cp:coreProperties>
</file>