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tunbosun.Falaye\Desktop\Excel Folders\"/>
    </mc:Choice>
  </mc:AlternateContent>
  <bookViews>
    <workbookView xWindow="480" yWindow="360" windowWidth="19875" windowHeight="7710"/>
  </bookViews>
  <sheets>
    <sheet name="CSD" sheetId="1" r:id="rId1"/>
    <sheet name="Benefit" sheetId="3" r:id="rId2"/>
    <sheet name="Cost" sheetId="2" r:id="rId3"/>
  </sheets>
  <calcPr calcId="171027"/>
</workbook>
</file>

<file path=xl/calcChain.xml><?xml version="1.0" encoding="utf-8"?>
<calcChain xmlns="http://schemas.openxmlformats.org/spreadsheetml/2006/main">
  <c r="F11" i="1" l="1"/>
  <c r="E11" i="1"/>
  <c r="I8" i="1" l="1"/>
  <c r="F7" i="1"/>
  <c r="F8" i="1" s="1"/>
  <c r="F9" i="1" s="1"/>
  <c r="E7" i="1"/>
  <c r="I6" i="1"/>
  <c r="D6" i="1"/>
  <c r="D7" i="1" s="1"/>
  <c r="I9" i="1" l="1"/>
  <c r="D8" i="1"/>
  <c r="D9" i="1" s="1"/>
  <c r="E8" i="1"/>
  <c r="E9" i="1" s="1"/>
</calcChain>
</file>

<file path=xl/sharedStrings.xml><?xml version="1.0" encoding="utf-8"?>
<sst xmlns="http://schemas.openxmlformats.org/spreadsheetml/2006/main" count="39" uniqueCount="37">
  <si>
    <t>Opex Savings</t>
  </si>
  <si>
    <t>Net Opex Savings 100%</t>
  </si>
  <si>
    <t>Opex Savings Shell Share</t>
  </si>
  <si>
    <t xml:space="preserve">Lost Tax shield </t>
  </si>
  <si>
    <t>Savings</t>
  </si>
  <si>
    <t>USD'000</t>
  </si>
  <si>
    <t>$</t>
  </si>
  <si>
    <t>Diesel Consuption</t>
  </si>
  <si>
    <t>CSD (SS) $'000</t>
  </si>
  <si>
    <t>MBIAMA MICROWAVE</t>
  </si>
  <si>
    <t>PM</t>
  </si>
  <si>
    <t>CM</t>
  </si>
  <si>
    <t>S/N</t>
  </si>
  <si>
    <t>DESCRIPTION</t>
  </si>
  <si>
    <t>UNITS</t>
  </si>
  <si>
    <t>COST($)</t>
  </si>
  <si>
    <t>TOTAL($)</t>
  </si>
  <si>
    <t>20kva pure sine wave Inverter</t>
  </si>
  <si>
    <t>200Ah Battery</t>
  </si>
  <si>
    <t>Battery Rack</t>
  </si>
  <si>
    <t>20KW Solar panels 300w</t>
  </si>
  <si>
    <t>360v charge controller MPPT 60A</t>
  </si>
  <si>
    <t>Solar panels frame structure</t>
  </si>
  <si>
    <t>10m 25mm 4core wires</t>
  </si>
  <si>
    <t>100m 10mm flexible cables</t>
  </si>
  <si>
    <t>10m 10mm cables for earthen and earth rod/mart</t>
  </si>
  <si>
    <t>Automatic battery voltage monitor/Gen cut in on low battery voltage</t>
  </si>
  <si>
    <t>3phase bypass change over 200A</t>
  </si>
  <si>
    <t>Labour/Transportation</t>
  </si>
  <si>
    <t>solar power submersible water pump</t>
  </si>
  <si>
    <t>5*1.5 HP Inverter AC-$8160</t>
  </si>
  <si>
    <t>Change Out of Existing Bulbs to Photocell Energy Saving Bulbs + spares</t>
  </si>
  <si>
    <t>2 cartons</t>
  </si>
  <si>
    <t>TOTAL COST OF PROJECT</t>
  </si>
  <si>
    <t>Implementation Cost (to be funded from OP'16</t>
  </si>
  <si>
    <t>Since the implementation cost is to be funded fro OP'16, incremental CSD(ref OP'16) for 2017 is zero</t>
  </si>
  <si>
    <t>Incremental CSD (SS) $'000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</si>
</sst>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4" fontId="4" fillId="0" borderId="0" xfId="0" applyNumberFormat="1" applyFont="1" applyAlignment="1">
      <alignment horizontal="right" vertical="center"/>
    </xf>
    <xf numFmtId="0" fontId="5" fillId="0" borderId="0" xfId="0" applyFont="1"/>
    <xf numFmtId="0" fontId="0" fillId="0" borderId="2" xfId="0" applyBorder="1"/>
    <xf numFmtId="9" fontId="4" fillId="2" borderId="0" xfId="0" applyNumberFormat="1" applyFont="1" applyFill="1" applyAlignment="1">
      <alignment vertical="center"/>
    </xf>
    <xf numFmtId="4" fontId="4" fillId="2" borderId="1" xfId="0" applyNumberFormat="1" applyFont="1" applyFill="1" applyBorder="1" applyAlignment="1">
      <alignment horizontal="right" vertical="center"/>
    </xf>
    <xf numFmtId="0" fontId="6" fillId="0" borderId="2" xfId="0" applyFont="1" applyBorder="1"/>
    <xf numFmtId="3" fontId="6" fillId="0" borderId="0" xfId="0" applyNumberFormat="1" applyFont="1"/>
    <xf numFmtId="3" fontId="6" fillId="0" borderId="3" xfId="0" applyNumberFormat="1" applyFont="1" applyBorder="1"/>
    <xf numFmtId="0" fontId="4" fillId="2" borderId="0" xfId="0" applyFont="1" applyFill="1" applyAlignment="1">
      <alignment vertic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11</xdr:col>
      <xdr:colOff>561219</xdr:colOff>
      <xdr:row>18</xdr:row>
      <xdr:rowOff>56762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A515D7-A881-4D16-B4CD-FAF8E5A58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6047619" cy="31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11</xdr:col>
      <xdr:colOff>589790</xdr:colOff>
      <xdr:row>37</xdr:row>
      <xdr:rowOff>104333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D421D-2127-4410-A1B6-8CAA6C86E7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3619500"/>
          <a:ext cx="6076190" cy="3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tabSelected="1" workbookViewId="0">
      <selection activeCell="C16" sqref="C16"/>
    </sheetView>
  </sheetViews>
  <sheetFormatPr defaultRowHeight="15" x14ac:dyDescent="0.25"/>
  <cols>
    <col min="3" max="3" width="24.140625" customWidth="1"/>
    <col min="4" max="4" width="13.7109375" customWidth="1"/>
    <col min="5" max="5" width="11.42578125" customWidth="1"/>
    <col min="6" max="6" width="11.7109375" customWidth="1"/>
    <col min="7" max="7" width="4.7109375" customWidth="1"/>
    <col min="8" max="8" width="17.42578125" bestFit="1" customWidth="1"/>
    <col min="10" max="10" width="14.28515625" bestFit="1" customWidth="1"/>
  </cols>
  <sheetData>
    <row r="2" spans="2:9" x14ac:dyDescent="0.25">
      <c r="B2" s="1"/>
      <c r="C2" s="2"/>
      <c r="E2" s="3"/>
      <c r="F2" s="3"/>
    </row>
    <row r="3" spans="2:9" x14ac:dyDescent="0.25">
      <c r="B3" s="1" t="s">
        <v>0</v>
      </c>
    </row>
    <row r="4" spans="2:9" x14ac:dyDescent="0.25">
      <c r="C4" s="7" t="s">
        <v>9</v>
      </c>
      <c r="D4" s="3">
        <v>2017</v>
      </c>
      <c r="E4" s="3">
        <v>2018</v>
      </c>
      <c r="F4" s="3">
        <v>2019</v>
      </c>
      <c r="H4" s="16" t="s">
        <v>4</v>
      </c>
      <c r="I4" s="17"/>
    </row>
    <row r="5" spans="2:9" x14ac:dyDescent="0.25">
      <c r="C5" s="2"/>
      <c r="D5" s="3" t="s">
        <v>5</v>
      </c>
      <c r="E5" s="3" t="s">
        <v>5</v>
      </c>
      <c r="F5" s="3" t="s">
        <v>5</v>
      </c>
      <c r="H5" s="8"/>
      <c r="I5" s="15" t="s">
        <v>6</v>
      </c>
    </row>
    <row r="6" spans="2:9" ht="15.75" thickBot="1" x14ac:dyDescent="0.3">
      <c r="C6" s="9" t="s">
        <v>1</v>
      </c>
      <c r="D6" s="10">
        <f>-125.956</f>
        <v>-125.956</v>
      </c>
      <c r="E6" s="10">
        <v>72.788843333333304</v>
      </c>
      <c r="F6" s="10">
        <v>72.788843333333304</v>
      </c>
      <c r="H6" s="11" t="s">
        <v>7</v>
      </c>
      <c r="I6" s="12">
        <f>44351</f>
        <v>44351</v>
      </c>
    </row>
    <row r="7" spans="2:9" x14ac:dyDescent="0.25">
      <c r="C7" s="5" t="s">
        <v>2</v>
      </c>
      <c r="D7" s="6">
        <f>D6*0.3</f>
        <v>-37.786799999999999</v>
      </c>
      <c r="E7" s="6">
        <f t="shared" ref="E7:F7" si="0">E6*0.3</f>
        <v>21.836652999999991</v>
      </c>
      <c r="F7" s="6">
        <f t="shared" si="0"/>
        <v>21.836652999999991</v>
      </c>
      <c r="H7" s="11" t="s">
        <v>10</v>
      </c>
      <c r="I7" s="12">
        <v>10000</v>
      </c>
    </row>
    <row r="8" spans="2:9" ht="15.75" thickBot="1" x14ac:dyDescent="0.3">
      <c r="C8" s="5" t="s">
        <v>3</v>
      </c>
      <c r="D8" s="4">
        <f>-0.85*D7</f>
        <v>32.118780000000001</v>
      </c>
      <c r="E8" s="4">
        <f t="shared" ref="E8:F8" si="1">-0.85*E7</f>
        <v>-18.561155049999993</v>
      </c>
      <c r="F8" s="4">
        <f t="shared" si="1"/>
        <v>-18.561155049999993</v>
      </c>
      <c r="H8" s="11" t="s">
        <v>11</v>
      </c>
      <c r="I8" s="12">
        <f>55313.53/3</f>
        <v>18437.843333333334</v>
      </c>
    </row>
    <row r="9" spans="2:9" ht="15.75" thickBot="1" x14ac:dyDescent="0.3">
      <c r="C9" s="14" t="s">
        <v>8</v>
      </c>
      <c r="D9" s="10">
        <f>D7+D8</f>
        <v>-5.6680199999999985</v>
      </c>
      <c r="E9" s="10">
        <f t="shared" ref="E9:F11" si="2">E7+E8</f>
        <v>3.2754979499999983</v>
      </c>
      <c r="F9" s="10">
        <f t="shared" si="2"/>
        <v>3.2754979499999983</v>
      </c>
      <c r="H9" s="11"/>
      <c r="I9" s="13">
        <f>SUM(I6:I8)</f>
        <v>72788.843333333338</v>
      </c>
    </row>
    <row r="11" spans="2:9" ht="15.75" thickBot="1" x14ac:dyDescent="0.3">
      <c r="C11" s="14" t="s">
        <v>36</v>
      </c>
      <c r="D11" s="10">
        <v>0</v>
      </c>
      <c r="E11" s="10">
        <f t="shared" si="2"/>
        <v>3.2754979499999983</v>
      </c>
      <c r="F11" s="10">
        <f t="shared" si="2"/>
        <v>3.2754979499999983</v>
      </c>
    </row>
    <row r="12" spans="2:9" x14ac:dyDescent="0.25">
      <c r="C12" t="s">
        <v>35</v>
      </c>
    </row>
  </sheetData>
  <mergeCells count="1">
    <mergeCell ref="H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6" sqref="O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workbookViewId="0">
      <selection activeCell="G4" sqref="G4"/>
    </sheetView>
  </sheetViews>
  <sheetFormatPr defaultRowHeight="15" x14ac:dyDescent="0.25"/>
  <cols>
    <col min="3" max="3" width="38.42578125" customWidth="1"/>
  </cols>
  <sheetData>
    <row r="1" spans="2:6" x14ac:dyDescent="0.25">
      <c r="B1" s="23" t="s">
        <v>34</v>
      </c>
    </row>
    <row r="2" spans="2:6" ht="15.75" thickBot="1" x14ac:dyDescent="0.3"/>
    <row r="3" spans="2:6" ht="15.75" thickBot="1" x14ac:dyDescent="0.3">
      <c r="B3" s="18" t="s">
        <v>12</v>
      </c>
      <c r="C3" s="19" t="s">
        <v>13</v>
      </c>
      <c r="D3" s="19" t="s">
        <v>14</v>
      </c>
      <c r="E3" s="19" t="s">
        <v>15</v>
      </c>
      <c r="F3" s="19" t="s">
        <v>16</v>
      </c>
    </row>
    <row r="4" spans="2:6" ht="15.75" thickBot="1" x14ac:dyDescent="0.3">
      <c r="B4" s="20">
        <v>1</v>
      </c>
      <c r="C4" s="21" t="s">
        <v>17</v>
      </c>
      <c r="D4" s="21">
        <v>1</v>
      </c>
      <c r="E4" s="21">
        <v>16000</v>
      </c>
      <c r="F4" s="21">
        <v>16000</v>
      </c>
    </row>
    <row r="5" spans="2:6" ht="15.75" thickBot="1" x14ac:dyDescent="0.3">
      <c r="B5" s="20">
        <v>2</v>
      </c>
      <c r="C5" s="21" t="s">
        <v>18</v>
      </c>
      <c r="D5" s="21">
        <v>120</v>
      </c>
      <c r="E5" s="21">
        <v>432</v>
      </c>
      <c r="F5" s="21">
        <v>51840</v>
      </c>
    </row>
    <row r="6" spans="2:6" ht="15.75" thickBot="1" x14ac:dyDescent="0.3">
      <c r="B6" s="20">
        <v>3</v>
      </c>
      <c r="C6" s="21" t="s">
        <v>19</v>
      </c>
      <c r="D6" s="21">
        <v>1</v>
      </c>
      <c r="E6" s="21">
        <v>4800</v>
      </c>
      <c r="F6" s="21">
        <v>4800</v>
      </c>
    </row>
    <row r="7" spans="2:6" ht="15.75" thickBot="1" x14ac:dyDescent="0.3">
      <c r="B7" s="20">
        <v>4</v>
      </c>
      <c r="C7" s="21" t="s">
        <v>20</v>
      </c>
      <c r="D7" s="21">
        <v>80</v>
      </c>
      <c r="E7" s="21">
        <v>360</v>
      </c>
      <c r="F7" s="21">
        <v>2880</v>
      </c>
    </row>
    <row r="8" spans="2:6" ht="15.75" thickBot="1" x14ac:dyDescent="0.3">
      <c r="B8" s="20">
        <v>5</v>
      </c>
      <c r="C8" s="21" t="s">
        <v>21</v>
      </c>
      <c r="D8" s="21">
        <v>1</v>
      </c>
      <c r="E8" s="21">
        <v>2560</v>
      </c>
      <c r="F8" s="21">
        <v>2560</v>
      </c>
    </row>
    <row r="9" spans="2:6" ht="15.75" thickBot="1" x14ac:dyDescent="0.3">
      <c r="B9" s="20">
        <v>6</v>
      </c>
      <c r="C9" s="21" t="s">
        <v>22</v>
      </c>
      <c r="D9" s="21">
        <v>1</v>
      </c>
      <c r="E9" s="21">
        <v>2500</v>
      </c>
      <c r="F9" s="21">
        <v>2500</v>
      </c>
    </row>
    <row r="10" spans="2:6" ht="15.75" thickBot="1" x14ac:dyDescent="0.3">
      <c r="B10" s="20">
        <v>7</v>
      </c>
      <c r="C10" s="21" t="s">
        <v>23</v>
      </c>
      <c r="D10" s="21">
        <v>4</v>
      </c>
      <c r="E10" s="21">
        <v>960</v>
      </c>
      <c r="F10" s="21">
        <v>3840</v>
      </c>
    </row>
    <row r="11" spans="2:6" ht="15.75" thickBot="1" x14ac:dyDescent="0.3">
      <c r="B11" s="20">
        <v>8</v>
      </c>
      <c r="C11" s="21" t="s">
        <v>24</v>
      </c>
      <c r="D11" s="21">
        <v>2</v>
      </c>
      <c r="E11" s="21">
        <v>1440</v>
      </c>
      <c r="F11" s="21">
        <v>2880</v>
      </c>
    </row>
    <row r="12" spans="2:6" ht="30.75" thickBot="1" x14ac:dyDescent="0.3">
      <c r="B12" s="20">
        <v>9</v>
      </c>
      <c r="C12" s="21" t="s">
        <v>25</v>
      </c>
      <c r="D12" s="21">
        <v>1</v>
      </c>
      <c r="E12" s="21">
        <v>1536</v>
      </c>
      <c r="F12" s="21">
        <v>1536</v>
      </c>
    </row>
    <row r="13" spans="2:6" ht="30.75" thickBot="1" x14ac:dyDescent="0.3">
      <c r="B13" s="20">
        <v>10</v>
      </c>
      <c r="C13" s="21" t="s">
        <v>26</v>
      </c>
      <c r="D13" s="21">
        <v>1</v>
      </c>
      <c r="E13" s="21">
        <v>1280</v>
      </c>
      <c r="F13" s="21">
        <v>1280</v>
      </c>
    </row>
    <row r="14" spans="2:6" ht="15.75" thickBot="1" x14ac:dyDescent="0.3">
      <c r="B14" s="20">
        <v>11</v>
      </c>
      <c r="C14" s="21" t="s">
        <v>27</v>
      </c>
      <c r="D14" s="21">
        <v>1</v>
      </c>
      <c r="E14" s="21">
        <v>480</v>
      </c>
      <c r="F14" s="21">
        <v>480</v>
      </c>
    </row>
    <row r="15" spans="2:6" ht="15.75" thickBot="1" x14ac:dyDescent="0.3">
      <c r="B15" s="20">
        <v>12</v>
      </c>
      <c r="C15" s="21" t="s">
        <v>28</v>
      </c>
      <c r="D15" s="21">
        <v>1</v>
      </c>
      <c r="E15" s="21">
        <v>11200</v>
      </c>
      <c r="F15" s="21">
        <v>11200</v>
      </c>
    </row>
    <row r="16" spans="2:6" ht="15.75" thickBot="1" x14ac:dyDescent="0.3">
      <c r="B16" s="20">
        <v>13</v>
      </c>
      <c r="C16" s="21" t="s">
        <v>29</v>
      </c>
      <c r="D16" s="21">
        <v>1</v>
      </c>
      <c r="E16" s="21">
        <v>9600</v>
      </c>
      <c r="F16" s="21">
        <v>9600</v>
      </c>
    </row>
    <row r="17" spans="2:6" ht="15.75" thickBot="1" x14ac:dyDescent="0.3">
      <c r="B17" s="20">
        <v>14</v>
      </c>
      <c r="C17" s="21" t="s">
        <v>30</v>
      </c>
      <c r="D17" s="21">
        <v>5</v>
      </c>
      <c r="E17" s="21">
        <v>1632</v>
      </c>
      <c r="F17" s="21">
        <v>8160</v>
      </c>
    </row>
    <row r="18" spans="2:6" ht="30.75" thickBot="1" x14ac:dyDescent="0.3">
      <c r="B18" s="20">
        <v>15</v>
      </c>
      <c r="C18" s="21" t="s">
        <v>31</v>
      </c>
      <c r="D18" s="21" t="s">
        <v>32</v>
      </c>
      <c r="E18" s="21">
        <v>3200</v>
      </c>
      <c r="F18" s="21">
        <v>6400</v>
      </c>
    </row>
    <row r="19" spans="2:6" ht="15.75" thickBot="1" x14ac:dyDescent="0.3">
      <c r="B19" s="20"/>
      <c r="C19" s="21" t="s">
        <v>33</v>
      </c>
      <c r="D19" s="21"/>
      <c r="E19" s="21"/>
      <c r="F19" s="22">
        <v>125956</v>
      </c>
    </row>
    <row r="20" spans="2:6" ht="15.75" thickBot="1" x14ac:dyDescent="0.3">
      <c r="B20" s="20"/>
      <c r="C20" s="21"/>
      <c r="D20" s="21"/>
      <c r="E20" s="21"/>
      <c r="F2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CSD</vt:lpstr>
      <vt:lpstr>Benefit</vt:lpstr>
      <vt:lpstr>Cost</vt:lpstr>
    </vt:vector>
  </TitlesOfParts>
  <Company>Shell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Falaye, Olatunbosun M SPDC-UPO/G/PC</cp:lastModifiedBy>
  <dcterms:created xsi:type="dcterms:W3CDTF">2017-09-19T22:16:06Z</dcterms:created>
  <dcterms:modified xsi:type="dcterms:W3CDTF">2017-10-12T12:47:43Z</dcterms:modified>
</cp:coreProperties>
</file>