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et Onshore Engineering\Cadence\2021\Savings\"/>
    </mc:Choice>
  </mc:AlternateContent>
  <xr:revisionPtr revIDLastSave="0" documentId="8_{C134A429-6493-46A4-BCAA-8822E8ABF43B}" xr6:coauthVersionLast="45" xr6:coauthVersionMax="45" xr10:uidLastSave="{00000000-0000-0000-0000-000000000000}"/>
  <bookViews>
    <workbookView xWindow="-108" yWindow="-108" windowWidth="23256" windowHeight="12576" xr2:uid="{25E0CC45-F243-4B9A-96A3-042F4A435162}"/>
  </bookViews>
  <sheets>
    <sheet name="OABP Q1 2021 Savings" sheetId="1" r:id="rId1"/>
  </sheets>
  <definedNames>
    <definedName name="_xlnm._FilterDatabase" localSheetId="0" hidden="1">'OABP Q1 2021 Savings'!$A$1:$K$2</definedName>
    <definedName name="A0000000">"SIPM_APPL\"</definedName>
    <definedName name="AACOSTSUM">TRUE</definedName>
    <definedName name="AS2DocOpenMode">"AS2DocumentBrowse"</definedName>
    <definedName name="BCI">{"'IM V02'!$A$1:$W$57"}</definedName>
    <definedName name="BCIR">{"'IM V02'!$A$1:$W$57"}</definedName>
    <definedName name="Close">{"'IM V02'!$A$1:$W$57"}</definedName>
    <definedName name="hei">{"'IM V02'!$A$1:$W$57"}</definedName>
    <definedName name="HTML_CodePage">1252</definedName>
    <definedName name="HTML_Control">{"'IM V02'!$A$1:$W$57"}</definedName>
    <definedName name="HTML_Description">""</definedName>
    <definedName name="HTML_Email">""</definedName>
    <definedName name="HTML_Header">"IM Elan Scorecase 2002 V02"</definedName>
    <definedName name="HTML_LastUpdate">"20/12/2001"</definedName>
    <definedName name="HTML_LineAfter">FALSE</definedName>
    <definedName name="HTML_LineBefore">FALSE</definedName>
    <definedName name="HTML_Name">"Idris Sabtu"</definedName>
    <definedName name="HTML_OBDlg2">TRUE</definedName>
    <definedName name="HTML_OBDlg4">TRUE</definedName>
    <definedName name="HTML_OS">0</definedName>
    <definedName name="HTML_PathFile">"I:\IM Elan\BP V02\Scorecard\IM Elan Scorecard 2002.htm"</definedName>
    <definedName name="HTML_Title">"IM Elan Scorecard 2002"</definedName>
    <definedName name="Inter">{"'IM V02'!$A$1:$W$57"}</definedName>
    <definedName name="_xlnm.Print_Area" localSheetId="0">'OABP Q1 2021 Savings'!$A$1:$K$27</definedName>
    <definedName name="riskATSSboxGraph">FALSE</definedName>
    <definedName name="riskATSSincludeSimtables">TRUE</definedName>
    <definedName name="riskATSSinputsGraphs">FALSE</definedName>
    <definedName name="riskATSSoutputStatistic">3</definedName>
    <definedName name="riskATSSpercentChangeGraph">TRUE</definedName>
    <definedName name="riskATSSpercentileGraph">TRUE</definedName>
    <definedName name="riskATSSpercentileValue">0.5</definedName>
    <definedName name="riskATSSprintReport">FALSE</definedName>
    <definedName name="riskATSSreportsInActiveBook">FALSE</definedName>
    <definedName name="riskATSSreportsSelected">TRUE</definedName>
    <definedName name="riskATSSsummaryReport">TRUE</definedName>
    <definedName name="riskATSStornadoGraph">TRUE</definedName>
    <definedName name="RiskAutoStopPercChange">0.1</definedName>
    <definedName name="RiskCollectDistributionSamples">2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-1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2</definedName>
    <definedName name="RiskShowRiskWindowAtEndOfSimulation">TRUE</definedName>
    <definedName name="RiskStandardRecalc">2</definedName>
    <definedName name="RiskTemplateSheetName">"myTemplate"</definedName>
    <definedName name="RiskUpdateDisplay">FALSE</definedName>
    <definedName name="RiskUseDifferentSeedForEachSim">FALSE</definedName>
    <definedName name="RiskUseFixedSeed">FALSE</definedName>
    <definedName name="RiskUseMultipleCPUs">FALSE</definedName>
    <definedName name="SAPBEXdnldView">"456MYYI2H7RWR98M9OIQ9YS6N"</definedName>
    <definedName name="SAPBEXhrIndnt">1</definedName>
    <definedName name="SAPBEXrevision">1</definedName>
    <definedName name="SAPBEXsysID">"PB6"</definedName>
    <definedName name="SAPBEXwbID">"3X73J67VPPEHY0SMAPJQGGCQV"</definedName>
    <definedName name="TestB">"$B$5:INDEX(B:B,COUNTA(B:B))"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9" i="1" l="1"/>
  <c r="J29" i="1" s="1"/>
  <c r="H27" i="1"/>
  <c r="G27" i="1"/>
  <c r="F27" i="1"/>
  <c r="E27" i="1"/>
  <c r="I27" i="1" s="1"/>
  <c r="J27" i="1" s="1"/>
  <c r="G26" i="1"/>
  <c r="G15" i="1"/>
</calcChain>
</file>

<file path=xl/sharedStrings.xml><?xml version="1.0" encoding="utf-8"?>
<sst xmlns="http://schemas.openxmlformats.org/spreadsheetml/2006/main" count="101" uniqueCount="81">
  <si>
    <t>DATE</t>
  </si>
  <si>
    <t>PROJECT</t>
  </si>
  <si>
    <t>PE / SPONSOR</t>
  </si>
  <si>
    <t>WBS</t>
  </si>
  <si>
    <t>COST SAVINGS Q1</t>
  </si>
  <si>
    <t>Remarks</t>
  </si>
  <si>
    <t>LAND</t>
  </si>
  <si>
    <t xml:space="preserve">CENTRAL </t>
  </si>
  <si>
    <t>SWAMP WEST</t>
  </si>
  <si>
    <t>CIVIL</t>
  </si>
  <si>
    <t>OABP ASSET,
100% Savings</t>
  </si>
  <si>
    <t>FCF Savings</t>
  </si>
  <si>
    <t>No Submission(s)</t>
  </si>
  <si>
    <t>Opukushi 34T Flowline Replacement</t>
  </si>
  <si>
    <t>Otavie, G</t>
  </si>
  <si>
    <t>Renegotiated excavation rates, use of only one vendor reduced double mobilization and associated catering costs</t>
  </si>
  <si>
    <t>Opukushi W26T Flowline Replacement (4" x 2km</t>
  </si>
  <si>
    <t>Campaign mobilization will enable the sharing of Marine logistic resources like hosueboat</t>
  </si>
  <si>
    <t>Rehabilitation of 800m failed sections of Obigbo flow station road.</t>
  </si>
  <si>
    <t>Ezenduka, D</t>
  </si>
  <si>
    <t>C.NG.PAE.IC.21.001</t>
  </si>
  <si>
    <t>6.5 % LOP Discount</t>
  </si>
  <si>
    <t>Addendum to Construction of 1 No. Well bay location Assa-North</t>
  </si>
  <si>
    <t xml:space="preserve">C.NG.ANO.DG.17.004.1231  </t>
  </si>
  <si>
    <t>5 % LOP Discount</t>
  </si>
  <si>
    <t>Sectional Replacement of
(a) ImoR 59T (6-inch)
(b) ImoR 25L (4-inch)</t>
  </si>
  <si>
    <t>Aderiye, A</t>
  </si>
  <si>
    <t>O.NG.PAE.I1F.FAC.724FC</t>
  </si>
  <si>
    <t>THERE IS A SAVINGS OF 8,280.04 USD WHICH SHOULD HAVE COVERED MOB &amp; DEMOB USING A NEW CONTRACTOR</t>
  </si>
  <si>
    <t>Full Replacement of ImoR 58T
(4- inch x 3.4km)</t>
  </si>
  <si>
    <t xml:space="preserve">C.NG.PAE.DL.21.001 </t>
  </si>
  <si>
    <t>THERE IS A SAVINGS OF 12,508.36 FROM THE MATERIALS THAT WILL BE COLLECTED FROM THE SPDC WAREHOUSE</t>
  </si>
  <si>
    <t>LOCATION DREDGING WORKS AT BENISEDE EAUA-2.</t>
  </si>
  <si>
    <t>Onyejekwe, C</t>
  </si>
  <si>
    <t>C.NG.AFS.DD.19.009.9401</t>
  </si>
  <si>
    <t>Low Oil Price LoP discounts (i.e. 22%).</t>
  </si>
  <si>
    <t>FULL REPLACEMENT OF IMOR 58T (4-INCH x 3.4KM)</t>
  </si>
  <si>
    <t>Warehouse Materials</t>
  </si>
  <si>
    <t>K2S Simultaneous Flow Project</t>
  </si>
  <si>
    <t>Akoma, I</t>
  </si>
  <si>
    <t>C.NG.PBE.DF.21.005</t>
  </si>
  <si>
    <t>Savings on Mob and De-mob by using same contractor for Mechanical/ Instrumentation works, etc</t>
  </si>
  <si>
    <t>Replacement of LP header of Yokri flow station.</t>
  </si>
  <si>
    <t>Obiakor, O</t>
  </si>
  <si>
    <t>O.NG.PCW.YKF.FAC.71300</t>
  </si>
  <si>
    <t>saved for combining mobilization of Forcados Yokri 127T flowline sectional replacement and replacement of Yokri LP header</t>
  </si>
  <si>
    <t xml:space="preserve">LEAK REPAIR OF FORCADOS 127T FLOWLINE  </t>
  </si>
  <si>
    <t xml:space="preserve">Mob and De-mob, Houseboat </t>
  </si>
  <si>
    <t xml:space="preserve">SECTIONAL REPLACEMENT OF OTUMARA 42LS, 16T FLOWLINES AND FABRICATION OF HOOK-UP ARM OF OTUMARA 4L. </t>
  </si>
  <si>
    <t>C.NG.PAE.DL.21.001.1230</t>
  </si>
  <si>
    <t>F$82,000 (Shared marine logistics) + F$77,000 (Single mob/demob)</t>
  </si>
  <si>
    <t xml:space="preserve">UZU MANIFOLD LOCATION PREPARATION </t>
  </si>
  <si>
    <t>Oludare, S</t>
  </si>
  <si>
    <t>P.NG.PAE.DG.17.001</t>
  </si>
  <si>
    <t>FORC 111T Flowline Replacement (6" sch 40 x 2.7 km bulkline) &amp; (4" sch 40 x 0.25 km flowline)</t>
  </si>
  <si>
    <t>Orji, C</t>
  </si>
  <si>
    <t>From Materials to be taken from Hot Desk</t>
  </si>
  <si>
    <t>FULL REPLACEMENT OF IMOR 36L (4-INCH x 1.0 KM)</t>
  </si>
  <si>
    <t>MATERIALS  FROM THE SPDC WAREHOUSE.</t>
  </si>
  <si>
    <t>SECTIONAL REPLACEMENT OF 
(a) IMOR 4-inch TEST LINE (48M)
(b) IMOR RIVER 26S (48M)
© IMO RIVER 44S (48M)
(d) IMO RIVER 55S (48M)
(e) IMO RIVER 43T (48M)
(f) IMOR 60T (48M)</t>
  </si>
  <si>
    <t>MOB &amp; DEMOB. ALL MATERIALS FOR THESE SECTIONAL REPLACEMENT SHALL BE SOURCED FROM SPDC WAREHOUSE</t>
  </si>
  <si>
    <t>SECTIONAL REPLACEMENT OF 
(a) IMOR RIVER 6-INCH BULKLINE (IMO 2 -1) X 1500 M (Additional leak points)</t>
  </si>
  <si>
    <t>MOB &amp; DEMOB IF USING A NEW CONTRACTOR</t>
  </si>
  <si>
    <t>Provision of lay barge for installation of CCUs at Kanbo W5L/S</t>
  </si>
  <si>
    <t>Ehizonyan, O</t>
  </si>
  <si>
    <t>C.NG.AFS.DF.18.025.1202</t>
  </si>
  <si>
    <t xml:space="preserve">Shared marine logistics and security deployment </t>
  </si>
  <si>
    <t>Seibou 3 and 4 bulkline JIV and clamping.
-Reviewed offline</t>
  </si>
  <si>
    <t>Ehizoyanyan, O</t>
  </si>
  <si>
    <t>O.NG.PCW.OKF.FAC.71300.</t>
  </si>
  <si>
    <t>cost saving on inter-area move instead of mobilizing a new contractor.</t>
  </si>
  <si>
    <t>Bonny W14 Maintenance Dredging works</t>
  </si>
  <si>
    <t>Cost saving is from Low Oil Price LoP discounts (i.e. 7.5%).</t>
  </si>
  <si>
    <t>Bonny W13 Maintenance Dredging works</t>
  </si>
  <si>
    <t>Kanbo W7S (6’’ x 0.1Km) &amp; W6T (6’’ x 0.1Km) Flowline Sectional Replacement</t>
  </si>
  <si>
    <t>O.NG.STG.PBE.KAN.007FL 
O.NG.STG.PBE.KAN.006FL</t>
  </si>
  <si>
    <t xml:space="preserve">Elimination of Mob and De-mob of Houseboat, by latching onto existing houseboat already in Tunu </t>
  </si>
  <si>
    <t>TUNU BQRT-3 Flowline Replacement (6" Sch 80 x 6.1km)</t>
  </si>
  <si>
    <t>C.NG.AFS.DL.19.006.1230</t>
  </si>
  <si>
    <t>House boat sharing and materials discounted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</si>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</sst>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15" fontId="4" fillId="3" borderId="7" xfId="0" applyNumberFormat="1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wrapText="1"/>
    </xf>
    <xf numFmtId="15" fontId="4" fillId="3" borderId="10" xfId="0" applyNumberFormat="1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center" vertical="center" wrapText="1"/>
    </xf>
    <xf numFmtId="43" fontId="4" fillId="3" borderId="11" xfId="1" applyFont="1" applyFill="1" applyBorder="1" applyAlignment="1">
      <alignment horizontal="center" vertical="center" wrapText="1"/>
    </xf>
    <xf numFmtId="43" fontId="4" fillId="3" borderId="11" xfId="1" applyFont="1" applyFill="1" applyBorder="1" applyAlignment="1">
      <alignment vertical="center" wrapText="1"/>
    </xf>
    <xf numFmtId="0" fontId="4" fillId="3" borderId="12" xfId="0" applyFont="1" applyFill="1" applyBorder="1" applyAlignment="1">
      <alignment horizontal="left" vertical="center" wrapText="1"/>
    </xf>
    <xf numFmtId="15" fontId="4" fillId="3" borderId="13" xfId="0" applyNumberFormat="1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center" vertical="center" wrapText="1"/>
    </xf>
    <xf numFmtId="43" fontId="4" fillId="4" borderId="14" xfId="1" applyFont="1" applyFill="1" applyBorder="1" applyAlignment="1">
      <alignment horizontal="center" vertical="center" wrapText="1"/>
    </xf>
    <xf numFmtId="43" fontId="4" fillId="4" borderId="14" xfId="1" applyFont="1" applyFill="1" applyBorder="1" applyAlignment="1">
      <alignment vertical="center" wrapText="1"/>
    </xf>
    <xf numFmtId="0" fontId="4" fillId="4" borderId="15" xfId="0" applyFont="1" applyFill="1" applyBorder="1" applyAlignment="1">
      <alignment horizontal="left" vertical="center" wrapText="1"/>
    </xf>
    <xf numFmtId="43" fontId="4" fillId="3" borderId="8" xfId="1" applyFont="1" applyFill="1" applyBorder="1" applyAlignment="1">
      <alignment horizontal="center" vertical="center" wrapText="1"/>
    </xf>
    <xf numFmtId="43" fontId="4" fillId="3" borderId="8" xfId="1" applyFont="1" applyFill="1" applyBorder="1" applyAlignment="1">
      <alignment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center" vertical="center" wrapText="1"/>
    </xf>
    <xf numFmtId="43" fontId="4" fillId="4" borderId="11" xfId="1" applyFont="1" applyFill="1" applyBorder="1" applyAlignment="1">
      <alignment horizontal="center" vertical="center" wrapText="1"/>
    </xf>
    <xf numFmtId="43" fontId="4" fillId="4" borderId="11" xfId="1" applyFont="1" applyFill="1" applyBorder="1" applyAlignment="1">
      <alignment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center" vertical="center" wrapText="1"/>
    </xf>
    <xf numFmtId="43" fontId="4" fillId="3" borderId="14" xfId="1" applyFont="1" applyFill="1" applyBorder="1" applyAlignment="1">
      <alignment horizontal="center" vertical="center" wrapText="1"/>
    </xf>
    <xf numFmtId="43" fontId="4" fillId="3" borderId="14" xfId="1" applyFont="1" applyFill="1" applyBorder="1" applyAlignment="1">
      <alignment vertical="center" wrapText="1"/>
    </xf>
    <xf numFmtId="0" fontId="4" fillId="3" borderId="15" xfId="0" applyFont="1" applyFill="1" applyBorder="1" applyAlignment="1">
      <alignment horizontal="left" vertical="center" wrapText="1"/>
    </xf>
    <xf numFmtId="15" fontId="4" fillId="3" borderId="16" xfId="0" applyNumberFormat="1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4" fillId="3" borderId="17" xfId="0" applyFont="1" applyFill="1" applyBorder="1" applyAlignment="1">
      <alignment horizontal="center" vertical="center" wrapText="1"/>
    </xf>
    <xf numFmtId="43" fontId="4" fillId="3" borderId="17" xfId="1" applyFont="1" applyFill="1" applyBorder="1" applyAlignment="1">
      <alignment horizontal="center" vertical="center" wrapText="1"/>
    </xf>
    <xf numFmtId="43" fontId="4" fillId="3" borderId="17" xfId="1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43" fontId="3" fillId="3" borderId="11" xfId="1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3" borderId="11" xfId="0" applyFont="1" applyFill="1" applyBorder="1" applyAlignment="1">
      <alignment horizontal="left" wrapText="1"/>
    </xf>
    <xf numFmtId="0" fontId="3" fillId="3" borderId="11" xfId="0" applyFont="1" applyFill="1" applyBorder="1" applyAlignment="1">
      <alignment wrapText="1"/>
    </xf>
    <xf numFmtId="43" fontId="3" fillId="3" borderId="11" xfId="1" applyFont="1" applyFill="1" applyBorder="1" applyAlignment="1">
      <alignment wrapText="1"/>
    </xf>
    <xf numFmtId="15" fontId="4" fillId="3" borderId="18" xfId="0" applyNumberFormat="1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left" wrapText="1"/>
    </xf>
    <xf numFmtId="0" fontId="3" fillId="3" borderId="19" xfId="0" applyFont="1" applyFill="1" applyBorder="1" applyAlignment="1">
      <alignment wrapText="1"/>
    </xf>
    <xf numFmtId="0" fontId="3" fillId="3" borderId="19" xfId="0" applyFont="1" applyFill="1" applyBorder="1" applyAlignment="1">
      <alignment horizontal="center" vertical="center" wrapText="1"/>
    </xf>
    <xf numFmtId="43" fontId="3" fillId="3" borderId="19" xfId="1" applyFont="1" applyFill="1" applyBorder="1" applyAlignment="1">
      <alignment wrapText="1"/>
    </xf>
    <xf numFmtId="15" fontId="3" fillId="5" borderId="20" xfId="0" applyNumberFormat="1" applyFont="1" applyFill="1" applyBorder="1" applyAlignment="1">
      <alignment wrapText="1"/>
    </xf>
    <xf numFmtId="0" fontId="5" fillId="5" borderId="21" xfId="0" applyFont="1" applyFill="1" applyBorder="1" applyAlignment="1">
      <alignment horizontal="center" wrapText="1"/>
    </xf>
    <xf numFmtId="0" fontId="3" fillId="5" borderId="21" xfId="0" applyFont="1" applyFill="1" applyBorder="1" applyAlignment="1">
      <alignment wrapText="1"/>
    </xf>
    <xf numFmtId="0" fontId="3" fillId="5" borderId="21" xfId="0" applyFont="1" applyFill="1" applyBorder="1" applyAlignment="1">
      <alignment horizontal="center" vertical="center" wrapText="1"/>
    </xf>
    <xf numFmtId="43" fontId="6" fillId="5" borderId="21" xfId="1" applyFont="1" applyFill="1" applyBorder="1" applyAlignment="1">
      <alignment wrapText="1"/>
    </xf>
    <xf numFmtId="43" fontId="5" fillId="5" borderId="21" xfId="1" applyFont="1" applyFill="1" applyBorder="1" applyAlignment="1">
      <alignment wrapText="1"/>
    </xf>
    <xf numFmtId="0" fontId="3" fillId="5" borderId="22" xfId="0" applyFont="1" applyFill="1" applyBorder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43" fontId="3" fillId="6" borderId="0" xfId="1" applyFont="1" applyFill="1" applyAlignment="1">
      <alignment wrapText="1"/>
    </xf>
    <xf numFmtId="43" fontId="5" fillId="6" borderId="0" xfId="0" applyNumberFormat="1" applyFont="1" applyFill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3BD0-99EB-42A8-AFCD-D81E74D3F4C3}">
  <dimension ref="A1:K29"/>
  <sheetViews>
    <sheetView tabSelected="1" view="pageBreakPreview" zoomScale="69" zoomScaleNormal="90" zoomScaleSheetLayoutView="69" workbookViewId="0">
      <pane xSplit="2" ySplit="2" topLeftCell="C3" activePane="bottomRight" state="frozen"/>
      <selection pane="topRight" activeCell="F1" sqref="F1"/>
      <selection pane="bottomLeft" activeCell="A3" sqref="A3"/>
      <selection pane="bottomRight" activeCell="D12" sqref="D12"/>
    </sheetView>
  </sheetViews>
  <sheetFormatPr defaultColWidth="9.109375" defaultRowHeight="15.6" x14ac:dyDescent="0.3"/>
  <cols>
    <col min="1" max="1" width="15.109375" style="6" customWidth="1"/>
    <col min="2" max="2" width="45.88671875" style="67" customWidth="1"/>
    <col min="3" max="3" width="19" style="6" bestFit="1" customWidth="1"/>
    <col min="4" max="4" width="26.6640625" style="68" bestFit="1" customWidth="1"/>
    <col min="5" max="6" width="11.21875" style="6" bestFit="1" customWidth="1"/>
    <col min="7" max="8" width="12.33203125" style="6" bestFit="1" customWidth="1"/>
    <col min="9" max="9" width="16.6640625" style="6" bestFit="1" customWidth="1"/>
    <col min="10" max="10" width="14.21875" style="6" bestFit="1" customWidth="1"/>
    <col min="11" max="11" width="53" style="6" customWidth="1"/>
    <col min="12" max="16384" width="9.109375" style="6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4"/>
      <c r="K1" s="5" t="s">
        <v>5</v>
      </c>
    </row>
    <row r="2" spans="1:11" ht="31.8" thickBot="1" x14ac:dyDescent="0.35">
      <c r="A2" s="7"/>
      <c r="B2" s="7"/>
      <c r="C2" s="7"/>
      <c r="D2" s="7"/>
      <c r="E2" s="8" t="s">
        <v>6</v>
      </c>
      <c r="F2" s="8" t="s">
        <v>7</v>
      </c>
      <c r="G2" s="8" t="s">
        <v>8</v>
      </c>
      <c r="H2" s="8" t="s">
        <v>9</v>
      </c>
      <c r="I2" s="9" t="s">
        <v>10</v>
      </c>
      <c r="J2" s="9" t="s">
        <v>11</v>
      </c>
      <c r="K2" s="10"/>
    </row>
    <row r="3" spans="1:11" s="16" customFormat="1" x14ac:dyDescent="0.3">
      <c r="A3" s="11">
        <v>44197</v>
      </c>
      <c r="B3" s="12" t="s">
        <v>12</v>
      </c>
      <c r="C3" s="13"/>
      <c r="D3" s="13"/>
      <c r="E3" s="13"/>
      <c r="F3" s="13"/>
      <c r="G3" s="13"/>
      <c r="H3" s="13"/>
      <c r="I3" s="14"/>
      <c r="J3" s="14"/>
      <c r="K3" s="15"/>
    </row>
    <row r="4" spans="1:11" s="16" customFormat="1" ht="46.8" x14ac:dyDescent="0.3">
      <c r="A4" s="17"/>
      <c r="B4" s="18" t="s">
        <v>13</v>
      </c>
      <c r="C4" s="19" t="s">
        <v>14</v>
      </c>
      <c r="D4" s="19">
        <v>102155</v>
      </c>
      <c r="E4" s="20"/>
      <c r="F4" s="20"/>
      <c r="G4" s="20">
        <v>65000</v>
      </c>
      <c r="H4" s="20"/>
      <c r="I4" s="21"/>
      <c r="J4" s="21"/>
      <c r="K4" s="22" t="s">
        <v>15</v>
      </c>
    </row>
    <row r="5" spans="1:11" s="16" customFormat="1" ht="31.2" x14ac:dyDescent="0.3">
      <c r="A5" s="17"/>
      <c r="B5" s="18" t="s">
        <v>16</v>
      </c>
      <c r="C5" s="19" t="s">
        <v>14</v>
      </c>
      <c r="D5" s="19">
        <v>102155</v>
      </c>
      <c r="E5" s="20"/>
      <c r="F5" s="20"/>
      <c r="G5" s="20">
        <v>35000</v>
      </c>
      <c r="H5" s="20"/>
      <c r="I5" s="21"/>
      <c r="J5" s="21"/>
      <c r="K5" s="22" t="s">
        <v>17</v>
      </c>
    </row>
    <row r="6" spans="1:11" s="16" customFormat="1" ht="31.2" x14ac:dyDescent="0.3">
      <c r="A6" s="17"/>
      <c r="B6" s="18" t="s">
        <v>18</v>
      </c>
      <c r="C6" s="19" t="s">
        <v>19</v>
      </c>
      <c r="D6" s="19" t="s">
        <v>20</v>
      </c>
      <c r="E6" s="20"/>
      <c r="F6" s="20"/>
      <c r="G6" s="20"/>
      <c r="H6" s="20">
        <v>29844.89</v>
      </c>
      <c r="I6" s="21"/>
      <c r="J6" s="21"/>
      <c r="K6" s="22" t="s">
        <v>21</v>
      </c>
    </row>
    <row r="7" spans="1:11" s="16" customFormat="1" ht="31.2" x14ac:dyDescent="0.3">
      <c r="A7" s="17"/>
      <c r="B7" s="18" t="s">
        <v>22</v>
      </c>
      <c r="C7" s="19" t="s">
        <v>19</v>
      </c>
      <c r="D7" s="19" t="s">
        <v>23</v>
      </c>
      <c r="E7" s="20"/>
      <c r="F7" s="20"/>
      <c r="G7" s="20"/>
      <c r="H7" s="20">
        <v>7589.49</v>
      </c>
      <c r="I7" s="21"/>
      <c r="J7" s="21"/>
      <c r="K7" s="22" t="s">
        <v>24</v>
      </c>
    </row>
    <row r="8" spans="1:11" s="16" customFormat="1" ht="46.8" x14ac:dyDescent="0.3">
      <c r="A8" s="17"/>
      <c r="B8" s="18" t="s">
        <v>25</v>
      </c>
      <c r="C8" s="19" t="s">
        <v>26</v>
      </c>
      <c r="D8" s="19" t="s">
        <v>27</v>
      </c>
      <c r="E8" s="20">
        <v>8280.0400000000009</v>
      </c>
      <c r="F8" s="20"/>
      <c r="G8" s="20"/>
      <c r="H8" s="20"/>
      <c r="I8" s="21"/>
      <c r="J8" s="21"/>
      <c r="K8" s="22" t="s">
        <v>28</v>
      </c>
    </row>
    <row r="9" spans="1:11" s="16" customFormat="1" ht="47.4" thickBot="1" x14ac:dyDescent="0.35">
      <c r="A9" s="23"/>
      <c r="B9" s="24" t="s">
        <v>29</v>
      </c>
      <c r="C9" s="25" t="s">
        <v>26</v>
      </c>
      <c r="D9" s="25" t="s">
        <v>30</v>
      </c>
      <c r="E9" s="26"/>
      <c r="F9" s="26"/>
      <c r="G9" s="26"/>
      <c r="H9" s="26"/>
      <c r="I9" s="27"/>
      <c r="J9" s="27"/>
      <c r="K9" s="28" t="s">
        <v>31</v>
      </c>
    </row>
    <row r="10" spans="1:11" s="16" customFormat="1" ht="31.2" x14ac:dyDescent="0.3">
      <c r="A10" s="11">
        <v>44228</v>
      </c>
      <c r="B10" s="12" t="s">
        <v>32</v>
      </c>
      <c r="C10" s="13" t="s">
        <v>33</v>
      </c>
      <c r="D10" s="13" t="s">
        <v>34</v>
      </c>
      <c r="E10" s="29"/>
      <c r="F10" s="29"/>
      <c r="G10" s="29"/>
      <c r="H10" s="29">
        <v>115543.79</v>
      </c>
      <c r="I10" s="30"/>
      <c r="J10" s="30"/>
      <c r="K10" s="31" t="s">
        <v>35</v>
      </c>
    </row>
    <row r="11" spans="1:11" s="16" customFormat="1" ht="31.2" x14ac:dyDescent="0.3">
      <c r="A11" s="17"/>
      <c r="B11" s="32" t="s">
        <v>36</v>
      </c>
      <c r="C11" s="33" t="s">
        <v>26</v>
      </c>
      <c r="D11" s="33" t="s">
        <v>30</v>
      </c>
      <c r="E11" s="34">
        <v>14800</v>
      </c>
      <c r="F11" s="34"/>
      <c r="G11" s="34"/>
      <c r="H11" s="34"/>
      <c r="I11" s="35"/>
      <c r="J11" s="35"/>
      <c r="K11" s="36" t="s">
        <v>37</v>
      </c>
    </row>
    <row r="12" spans="1:11" s="16" customFormat="1" ht="31.2" x14ac:dyDescent="0.3">
      <c r="A12" s="17"/>
      <c r="B12" s="18" t="s">
        <v>38</v>
      </c>
      <c r="C12" s="19" t="s">
        <v>39</v>
      </c>
      <c r="D12" s="19" t="s">
        <v>40</v>
      </c>
      <c r="E12" s="20"/>
      <c r="F12" s="20">
        <v>22416.83</v>
      </c>
      <c r="G12" s="20"/>
      <c r="H12" s="20"/>
      <c r="I12" s="21"/>
      <c r="J12" s="21"/>
      <c r="K12" s="22" t="s">
        <v>41</v>
      </c>
    </row>
    <row r="13" spans="1:11" s="16" customFormat="1" ht="46.8" x14ac:dyDescent="0.3">
      <c r="A13" s="17"/>
      <c r="B13" s="18" t="s">
        <v>42</v>
      </c>
      <c r="C13" s="19" t="s">
        <v>43</v>
      </c>
      <c r="D13" s="19" t="s">
        <v>44</v>
      </c>
      <c r="E13" s="20"/>
      <c r="F13" s="20"/>
      <c r="G13" s="20">
        <v>23907.23</v>
      </c>
      <c r="H13" s="20"/>
      <c r="I13" s="21"/>
      <c r="J13" s="21"/>
      <c r="K13" s="22" t="s">
        <v>45</v>
      </c>
    </row>
    <row r="14" spans="1:11" s="16" customFormat="1" x14ac:dyDescent="0.3">
      <c r="A14" s="17"/>
      <c r="B14" s="18" t="s">
        <v>46</v>
      </c>
      <c r="C14" s="19" t="s">
        <v>43</v>
      </c>
      <c r="D14" s="19">
        <v>102155</v>
      </c>
      <c r="E14" s="20"/>
      <c r="F14" s="20"/>
      <c r="G14" s="20">
        <v>39515.51</v>
      </c>
      <c r="H14" s="20"/>
      <c r="I14" s="21"/>
      <c r="J14" s="21"/>
      <c r="K14" s="22" t="s">
        <v>47</v>
      </c>
    </row>
    <row r="15" spans="1:11" s="16" customFormat="1" ht="47.4" thickBot="1" x14ac:dyDescent="0.35">
      <c r="A15" s="23"/>
      <c r="B15" s="37" t="s">
        <v>48</v>
      </c>
      <c r="C15" s="38" t="s">
        <v>43</v>
      </c>
      <c r="D15" s="38" t="s">
        <v>49</v>
      </c>
      <c r="E15" s="39"/>
      <c r="F15" s="39"/>
      <c r="G15" s="39">
        <f>82000+77000</f>
        <v>159000</v>
      </c>
      <c r="H15" s="39"/>
      <c r="I15" s="40"/>
      <c r="J15" s="40"/>
      <c r="K15" s="41" t="s">
        <v>50</v>
      </c>
    </row>
    <row r="16" spans="1:11" s="16" customFormat="1" x14ac:dyDescent="0.3">
      <c r="A16" s="42">
        <v>44256</v>
      </c>
      <c r="B16" s="43" t="s">
        <v>51</v>
      </c>
      <c r="C16" s="44" t="s">
        <v>52</v>
      </c>
      <c r="D16" s="44" t="s">
        <v>53</v>
      </c>
      <c r="E16" s="45"/>
      <c r="F16" s="45"/>
      <c r="G16" s="45"/>
      <c r="H16" s="45">
        <v>107225.24</v>
      </c>
      <c r="I16" s="46"/>
      <c r="J16" s="46"/>
      <c r="K16" s="43" t="s">
        <v>24</v>
      </c>
    </row>
    <row r="17" spans="1:11" s="16" customFormat="1" ht="46.8" x14ac:dyDescent="0.3">
      <c r="A17" s="42"/>
      <c r="B17" s="18" t="s">
        <v>54</v>
      </c>
      <c r="C17" s="19" t="s">
        <v>55</v>
      </c>
      <c r="D17" s="19" t="s">
        <v>49</v>
      </c>
      <c r="E17" s="20"/>
      <c r="F17" s="20"/>
      <c r="G17" s="20">
        <v>33891.120000000003</v>
      </c>
      <c r="H17" s="20"/>
      <c r="I17" s="21"/>
      <c r="J17" s="21"/>
      <c r="K17" s="18" t="s">
        <v>56</v>
      </c>
    </row>
    <row r="18" spans="1:11" s="16" customFormat="1" ht="31.2" x14ac:dyDescent="0.3">
      <c r="A18" s="42"/>
      <c r="B18" s="18" t="s">
        <v>57</v>
      </c>
      <c r="C18" s="19" t="s">
        <v>26</v>
      </c>
      <c r="D18" s="19" t="s">
        <v>30</v>
      </c>
      <c r="E18" s="20">
        <v>12500</v>
      </c>
      <c r="F18" s="20"/>
      <c r="G18" s="20"/>
      <c r="H18" s="20"/>
      <c r="I18" s="21"/>
      <c r="J18" s="21"/>
      <c r="K18" s="18" t="s">
        <v>58</v>
      </c>
    </row>
    <row r="19" spans="1:11" s="16" customFormat="1" ht="109.2" x14ac:dyDescent="0.3">
      <c r="A19" s="42"/>
      <c r="B19" s="18" t="s">
        <v>59</v>
      </c>
      <c r="C19" s="19" t="s">
        <v>26</v>
      </c>
      <c r="D19" s="19" t="s">
        <v>27</v>
      </c>
      <c r="E19" s="20">
        <v>11525.18</v>
      </c>
      <c r="F19" s="20"/>
      <c r="G19" s="20"/>
      <c r="H19" s="20"/>
      <c r="I19" s="21"/>
      <c r="J19" s="21"/>
      <c r="K19" s="18" t="s">
        <v>60</v>
      </c>
    </row>
    <row r="20" spans="1:11" s="16" customFormat="1" ht="46.8" x14ac:dyDescent="0.3">
      <c r="A20" s="42"/>
      <c r="B20" s="18" t="s">
        <v>61</v>
      </c>
      <c r="C20" s="19" t="s">
        <v>26</v>
      </c>
      <c r="D20" s="19" t="s">
        <v>27</v>
      </c>
      <c r="E20" s="20">
        <v>8280.0400000000009</v>
      </c>
      <c r="F20" s="20"/>
      <c r="G20" s="20"/>
      <c r="H20" s="20"/>
      <c r="I20" s="21"/>
      <c r="J20" s="21"/>
      <c r="K20" s="18" t="s">
        <v>62</v>
      </c>
    </row>
    <row r="21" spans="1:11" s="16" customFormat="1" ht="31.2" x14ac:dyDescent="0.3">
      <c r="A21" s="42"/>
      <c r="B21" s="18" t="s">
        <v>63</v>
      </c>
      <c r="C21" s="19" t="s">
        <v>64</v>
      </c>
      <c r="D21" s="19" t="s">
        <v>65</v>
      </c>
      <c r="E21" s="20"/>
      <c r="F21" s="20"/>
      <c r="G21" s="20">
        <v>10062</v>
      </c>
      <c r="H21" s="20"/>
      <c r="I21" s="21"/>
      <c r="J21" s="21"/>
      <c r="K21" s="18" t="s">
        <v>66</v>
      </c>
    </row>
    <row r="22" spans="1:11" s="16" customFormat="1" ht="31.2" x14ac:dyDescent="0.3">
      <c r="A22" s="42"/>
      <c r="B22" s="18" t="s">
        <v>67</v>
      </c>
      <c r="C22" s="19" t="s">
        <v>68</v>
      </c>
      <c r="D22" s="19" t="s">
        <v>69</v>
      </c>
      <c r="E22" s="20"/>
      <c r="F22" s="20"/>
      <c r="G22" s="20">
        <v>9050.7099999999991</v>
      </c>
      <c r="H22" s="20"/>
      <c r="I22" s="21"/>
      <c r="J22" s="21"/>
      <c r="K22" s="18" t="s">
        <v>70</v>
      </c>
    </row>
    <row r="23" spans="1:11" s="51" customFormat="1" ht="31.2" x14ac:dyDescent="0.3">
      <c r="A23" s="42"/>
      <c r="B23" s="47" t="s">
        <v>71</v>
      </c>
      <c r="C23" s="48" t="s">
        <v>33</v>
      </c>
      <c r="D23" s="49">
        <v>110744</v>
      </c>
      <c r="E23" s="50"/>
      <c r="F23" s="50"/>
      <c r="G23" s="50"/>
      <c r="H23" s="50">
        <v>56227.33</v>
      </c>
      <c r="I23" s="50"/>
      <c r="J23" s="50"/>
      <c r="K23" s="47" t="s">
        <v>72</v>
      </c>
    </row>
    <row r="24" spans="1:11" s="16" customFormat="1" ht="31.2" x14ac:dyDescent="0.3">
      <c r="A24" s="42"/>
      <c r="B24" s="52" t="s">
        <v>73</v>
      </c>
      <c r="C24" s="53" t="s">
        <v>33</v>
      </c>
      <c r="D24" s="49">
        <v>110744</v>
      </c>
      <c r="E24" s="54"/>
      <c r="F24" s="54"/>
      <c r="G24" s="54"/>
      <c r="H24" s="54">
        <v>54055.53</v>
      </c>
      <c r="I24" s="54"/>
      <c r="J24" s="54"/>
      <c r="K24" s="47" t="s">
        <v>72</v>
      </c>
    </row>
    <row r="25" spans="1:11" s="16" customFormat="1" ht="46.8" x14ac:dyDescent="0.3">
      <c r="A25" s="42"/>
      <c r="B25" s="52" t="s">
        <v>74</v>
      </c>
      <c r="C25" s="53" t="s">
        <v>14</v>
      </c>
      <c r="D25" s="49" t="s">
        <v>75</v>
      </c>
      <c r="E25" s="54"/>
      <c r="F25" s="54"/>
      <c r="G25" s="54">
        <v>20000</v>
      </c>
      <c r="H25" s="54"/>
      <c r="I25" s="54"/>
      <c r="J25" s="54"/>
      <c r="K25" s="52" t="s">
        <v>76</v>
      </c>
    </row>
    <row r="26" spans="1:11" s="16" customFormat="1" ht="31.8" thickBot="1" x14ac:dyDescent="0.35">
      <c r="A26" s="55"/>
      <c r="B26" s="56" t="s">
        <v>77</v>
      </c>
      <c r="C26" s="57" t="s">
        <v>14</v>
      </c>
      <c r="D26" s="58" t="s">
        <v>78</v>
      </c>
      <c r="E26" s="59"/>
      <c r="F26" s="59"/>
      <c r="G26" s="59">
        <f>20000+4284.08</f>
        <v>24284.080000000002</v>
      </c>
      <c r="H26" s="59"/>
      <c r="I26" s="59"/>
      <c r="J26" s="59"/>
      <c r="K26" s="56" t="s">
        <v>79</v>
      </c>
    </row>
    <row r="27" spans="1:11" s="16" customFormat="1" ht="18.600000000000001" thickBot="1" x14ac:dyDescent="0.4">
      <c r="A27" s="60"/>
      <c r="B27" s="61" t="s">
        <v>80</v>
      </c>
      <c r="C27" s="62"/>
      <c r="D27" s="63"/>
      <c r="E27" s="64">
        <f>SUM(E4:E26)</f>
        <v>55385.26</v>
      </c>
      <c r="F27" s="64">
        <f>SUM(F4:F26)</f>
        <v>22416.83</v>
      </c>
      <c r="G27" s="64">
        <f>SUM(G4:G26)</f>
        <v>419710.65</v>
      </c>
      <c r="H27" s="64">
        <f>SUM(H4:H26)</f>
        <v>370486.27</v>
      </c>
      <c r="I27" s="65">
        <f>SUM(E27:H27)</f>
        <v>867999.01</v>
      </c>
      <c r="J27" s="65">
        <f>I27*0.3*0.97</f>
        <v>252587.71190999998</v>
      </c>
      <c r="K27" s="66"/>
    </row>
    <row r="28" spans="1:11" ht="18.600000000000001" thickBot="1" x14ac:dyDescent="0.4">
      <c r="J28" s="65"/>
    </row>
    <row r="29" spans="1:11" ht="18.600000000000001" thickBot="1" x14ac:dyDescent="0.4">
      <c r="E29" s="69">
        <v>67893.62</v>
      </c>
      <c r="F29" s="69">
        <v>22416.83</v>
      </c>
      <c r="G29" s="69">
        <v>375426.57</v>
      </c>
      <c r="H29" s="69">
        <v>370486.27</v>
      </c>
      <c r="I29" s="70">
        <f>SUM(E29:H29)</f>
        <v>836223.29</v>
      </c>
      <c r="J29" s="65">
        <f t="shared" ref="J29" si="0">I29*0.3*0.97</f>
        <v>243340.97738999999</v>
      </c>
    </row>
  </sheetData>
  <mergeCells count="9">
    <mergeCell ref="A3:A9"/>
    <mergeCell ref="A10:A15"/>
    <mergeCell ref="A16:A26"/>
    <mergeCell ref="A1:A2"/>
    <mergeCell ref="B1:B2"/>
    <mergeCell ref="C1:C2"/>
    <mergeCell ref="D1:D2"/>
    <mergeCell ref="E1:J1"/>
    <mergeCell ref="K1:K2"/>
  </mergeCells>
  <pageMargins left="0.7" right="0.7" top="0.75" bottom="0.75" header="0.3" footer="0.3"/>
  <pageSetup scale="2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OABP Q1 2021 Savings</vt:lpstr>
      <vt:lpstr>'OABP Q1 2021 Savings'!Print_Area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Biakpara, Allen P SPDC-PTP/O/NA</dc:creator>
  <cp:lastModifiedBy>Biakpara, Allen P SPDC-PTP/O/NA</cp:lastModifiedBy>
  <dcterms:created xsi:type="dcterms:W3CDTF">2021-05-17T10:15:48Z</dcterms:created>
  <dcterms:modified xsi:type="dcterms:W3CDTF">2021-05-17T14:55:49Z</dcterms:modified>
</cp:coreProperties>
</file>