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E:\Asset Onshore Engineering\Cadence\2021\Savings\"/>
    </mc:Choice>
  </mc:AlternateContent>
  <xr:revisionPtr revIDLastSave="0" documentId="13_ncr:1_{D481DE16-0F5A-47DA-9F22-DCB2C2B54CC8}" xr6:coauthVersionLast="45" xr6:coauthVersionMax="45" xr10:uidLastSave="{00000000-0000-0000-0000-000000000000}"/>
  <bookViews>
    <workbookView xWindow="-108" yWindow="-108" windowWidth="23256" windowHeight="12576" activeTab="1" xr2:uid="{AE9C1C20-1A0E-4E44-B628-C2669E0CBAFB}"/>
  </bookViews>
  <sheets>
    <sheet name="OABP Q1 2021 Savings" sheetId="5" r:id="rId1"/>
    <sheet name="Summary Sheet" sheetId="6" r:id="rId2"/>
    <sheet name="Sheet1 (2)" sheetId="4" r:id="rId3"/>
    <sheet name="WORP Submission Q1 " sheetId="1" r:id="rId4"/>
    <sheet name="Q1 Savings" sheetId="2" r:id="rId5"/>
    <sheet name="Summary" sheetId="3" r:id="rId6"/>
  </sheets>
  <definedNames>
    <definedName name="_xlnm._FilterDatabase" localSheetId="0" hidden="1">'OABP Q1 2021 Savings'!$A$1:$K$2</definedName>
    <definedName name="_xlnm._FilterDatabase" localSheetId="4" hidden="1">'Q1 Savings'!$A$1:$P$2</definedName>
    <definedName name="_xlnm._FilterDatabase" localSheetId="2" hidden="1">'Sheet1 (2)'!$A$1:$N$2</definedName>
    <definedName name="_xlnm._FilterDatabase" localSheetId="3" hidden="1">'WORP Submission Q1 '!$A$1:$P$2</definedName>
    <definedName name="_xlnm.Print_Area" localSheetId="0">'OABP Q1 2021 Savings'!$A$1:$K$27</definedName>
    <definedName name="_xlnm.Print_Area" localSheetId="2">'Sheet1 (2)'!$A$1:$N$40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2" i="6" l="1"/>
  <c r="G8" i="6"/>
  <c r="G9" i="6"/>
  <c r="G10" i="6"/>
  <c r="G11" i="6"/>
  <c r="G7" i="6"/>
  <c r="F12" i="6" l="1"/>
  <c r="G14" i="6" s="1"/>
  <c r="J29" i="5" l="1"/>
  <c r="I29" i="5"/>
  <c r="F27" i="5"/>
  <c r="H27" i="5"/>
  <c r="E27" i="5"/>
  <c r="G26" i="5"/>
  <c r="G15" i="5"/>
  <c r="G27" i="5" s="1"/>
  <c r="H4" i="3"/>
  <c r="I27" i="5" l="1"/>
  <c r="J27" i="5" s="1"/>
  <c r="H5" i="3"/>
  <c r="I5" i="3"/>
  <c r="H6" i="3"/>
  <c r="I6" i="3"/>
  <c r="E6" i="3"/>
  <c r="E5" i="3"/>
  <c r="E4" i="3"/>
  <c r="D6" i="3"/>
  <c r="D5" i="3"/>
  <c r="D4" i="3"/>
  <c r="C7" i="3"/>
  <c r="F7" i="3"/>
  <c r="G7" i="3"/>
  <c r="C5" i="3"/>
  <c r="B7" i="3"/>
  <c r="B6" i="3"/>
  <c r="B5" i="3"/>
  <c r="I4" i="3"/>
  <c r="I7" i="3" s="1"/>
  <c r="E7" i="3" l="1"/>
  <c r="D7" i="3"/>
  <c r="H7" i="3"/>
  <c r="I102" i="2" l="1"/>
  <c r="H102" i="2"/>
  <c r="K102" i="2"/>
  <c r="J102" i="2"/>
  <c r="N102" i="2"/>
  <c r="N101" i="2"/>
</calcChain>
</file>

<file path=xl/sharedStrings.xml><?xml version="1.0" encoding="utf-8"?>
<sst xmlns="http://schemas.openxmlformats.org/spreadsheetml/2006/main" count="1734" uniqueCount="411">
  <si>
    <t>WBS</t>
  </si>
  <si>
    <t>LAND</t>
  </si>
  <si>
    <t>AF</t>
  </si>
  <si>
    <t>COST SAVINGS</t>
  </si>
  <si>
    <t xml:space="preserve">CENTRAL </t>
  </si>
  <si>
    <t>DATE</t>
  </si>
  <si>
    <t>STATUS</t>
  </si>
  <si>
    <t>PE / SPONSOR</t>
  </si>
  <si>
    <t>GENERAL</t>
  </si>
  <si>
    <t>PROJECT</t>
  </si>
  <si>
    <t>Approved</t>
  </si>
  <si>
    <t>TYPE</t>
  </si>
  <si>
    <t>Resubmission</t>
  </si>
  <si>
    <t>Fresh</t>
  </si>
  <si>
    <t>Ehizoyanyan, O</t>
  </si>
  <si>
    <t>Uwaezuoke, D</t>
  </si>
  <si>
    <t>Akinbiyi, A</t>
  </si>
  <si>
    <t>OABP ASSET</t>
  </si>
  <si>
    <t>TOTAL VALUE/COST</t>
  </si>
  <si>
    <t>CONTRACT</t>
  </si>
  <si>
    <t>GRAMEN PETROSERVE</t>
  </si>
  <si>
    <t>Conditional Approval</t>
  </si>
  <si>
    <t>Otavie, G</t>
  </si>
  <si>
    <t>Remarks</t>
  </si>
  <si>
    <t>Azaka, G</t>
  </si>
  <si>
    <t>Obiakor, O</t>
  </si>
  <si>
    <t>Aderiye, A</t>
  </si>
  <si>
    <t>SWAMP WEST</t>
  </si>
  <si>
    <t xml:space="preserve">PECKON NIGERIA </t>
  </si>
  <si>
    <t>WILKRISS</t>
  </si>
  <si>
    <t>Approved.</t>
  </si>
  <si>
    <t>Deferred</t>
  </si>
  <si>
    <t>Orji, C</t>
  </si>
  <si>
    <t xml:space="preserve">TONYMAR INVESTMENT </t>
  </si>
  <si>
    <t xml:space="preserve">GUIZ AND COMPANY </t>
  </si>
  <si>
    <t xml:space="preserve">ROMEK AND COMPANY </t>
  </si>
  <si>
    <t>Arowosafe, T</t>
  </si>
  <si>
    <t>Onyejekwe, C</t>
  </si>
  <si>
    <t xml:space="preserve">ABBEYCOURT ENERGY </t>
  </si>
  <si>
    <t xml:space="preserve">LOENSE INTERNATIONAL </t>
  </si>
  <si>
    <t>O.NG.PAE.I1F.FAC.724FC</t>
  </si>
  <si>
    <t>WORP DECISION</t>
  </si>
  <si>
    <t>CIVIL</t>
  </si>
  <si>
    <t xml:space="preserve">IKONIBO NIG </t>
  </si>
  <si>
    <t>Akoma, I</t>
  </si>
  <si>
    <t xml:space="preserve">GESON INVESTMENT </t>
  </si>
  <si>
    <t>C.NG.AFS.DF.19.003.1200</t>
  </si>
  <si>
    <t>Oludare, S</t>
  </si>
  <si>
    <t>C.NG.AFS.DD.19.009.9401</t>
  </si>
  <si>
    <t>NIL</t>
  </si>
  <si>
    <t>Replacement of 1,75KM of 2” water equalization of Soku cluster D</t>
  </si>
  <si>
    <t>Nil</t>
  </si>
  <si>
    <t xml:space="preserve">$ 107,282.92              
N 39,409,715.49           
F$211,129.34              </t>
  </si>
  <si>
    <t>VANDREZZER NIG. LTD</t>
  </si>
  <si>
    <t>BOGT SHORE PROTECTION – PHASE1</t>
  </si>
  <si>
    <t>Ogunkunle, M</t>
  </si>
  <si>
    <t xml:space="preserve">C.NG.PBE.IC.07.001 </t>
  </si>
  <si>
    <t>F$ 875,727.01 
N69,244,408.04 + $693,264.80</t>
  </si>
  <si>
    <t>PILE FOUNDATION LIMITED</t>
  </si>
  <si>
    <t xml:space="preserve">UZU MANIFOLD LOCATION PREPARATION </t>
  </si>
  <si>
    <t>RAFFOUL NIG. LIMITED</t>
  </si>
  <si>
    <t>F$: 2,037,279.64 (N: 473,610,898.60, 
$: 789,293.09)</t>
  </si>
  <si>
    <t>P.NG.PAE.DG.17.001</t>
  </si>
  <si>
    <t>F$:107,225.24</t>
  </si>
  <si>
    <t>5 % LOP Discount</t>
  </si>
  <si>
    <t>FORC 111T Flowline Replacement (6" sch 40 x 2.7 km bulkline) &amp; (4" sch 40 x 0.25 km flowline)</t>
  </si>
  <si>
    <t>$    251,239.91   
N   92,278,553.00   
F$      494,398.16</t>
  </si>
  <si>
    <t>C.NG.PAE.DL.21.001.1230</t>
  </si>
  <si>
    <t>HENSTEEL ENGINEERING</t>
  </si>
  <si>
    <t>From Materials to be taken from Hot Desk</t>
  </si>
  <si>
    <t>FULL REPLACEMENT OF IMOR 36L (4-INCH x 1.0 KM)</t>
  </si>
  <si>
    <t>$   47,000.69
N   11,269,553.88
F$   76,696.49</t>
  </si>
  <si>
    <t xml:space="preserve">C.NG.PAE.DL.21.001 </t>
  </si>
  <si>
    <t xml:space="preserve">F$: 12,500 </t>
  </si>
  <si>
    <t>MATERIALS  FROM THE SPDC WAREHOUSE.</t>
  </si>
  <si>
    <t>SECTIONAL REPLACEMENT OF 
(a) IMOR 4-inch TEST LINE (48M)
(b) IMOR RIVER 26S (48M)
© IMO RIVER 44S (48M)
(d) IMO RIVER 55S (48M)
(e) IMO RIVER 43T (48M)
(f) IMOR 60T (48M)</t>
  </si>
  <si>
    <t>GAMSTEC</t>
  </si>
  <si>
    <t>$      35,160.13
N     10,617,977.01
F$    63,138.99</t>
  </si>
  <si>
    <t xml:space="preserve">FS11,525.18 </t>
  </si>
  <si>
    <t>MOB &amp; DEMOB. ALL MATERIALS FOR THESE SECTIONAL REPLACEMENT SHALL BE SOURCED FROM SPDC WAREHOUSE</t>
  </si>
  <si>
    <t>SECTIONAL REPLACEMENT OF 
(a) IMOR RIVER 6-INCH BULKLINE (IMO 2 -1) X 1500 M (Additional leak points)</t>
  </si>
  <si>
    <t>$   17,777.50
N   5,370,063.42
F$   31,927.86</t>
  </si>
  <si>
    <t xml:space="preserve">8,280.04 USD </t>
  </si>
  <si>
    <t>MOB &amp; DEMOB IF USING A NEW CONTRACTOR</t>
  </si>
  <si>
    <t xml:space="preserve">Diebu Creek 8T Flowline Replacement – 4” x 3.07km               </t>
  </si>
  <si>
    <t>SEVOIL LTD</t>
  </si>
  <si>
    <t>$238,624..58
N 87,632,760.32
F$469,540.94</t>
  </si>
  <si>
    <t>O.NG.PBE.DBC.09T.713FL</t>
  </si>
  <si>
    <t>Ehizonyan, O</t>
  </si>
  <si>
    <t>FULL REPLACEMENT OF ETELEBOU 3S FLOWLINE (4” X 1.2KM)</t>
  </si>
  <si>
    <t>$ 57,925.84
N 13,410,314.07
F$ 85,626.42</t>
  </si>
  <si>
    <t>O.NG.PAE.ETL.03S.713FL</t>
  </si>
  <si>
    <t>IKONIBO</t>
  </si>
  <si>
    <t>BONNY W18S Flowline Replacement (4" Sch 40 x 1.2km)</t>
  </si>
  <si>
    <t>$ 133,308.68
N 48,964,351.92
F$262,332.00</t>
  </si>
  <si>
    <t>Approved.
I. Limit PO value to the contractor to available ACV balance in SAP.
II. Engage C&amp;P to update remaining ACV
III. Ensure combination of controls is in place for managing community workers.
IV. Liase with the planning team to align schedule &amp; demand requirements for IAP</t>
  </si>
  <si>
    <t>Approved.
I. Ensure combination of controls is in place for managing community workers.
II. Decomit previously issued PO for Forcados 126S before issuing the new PO for 111T to the Vendor.
III. Update Project Schedule to current plan.</t>
  </si>
  <si>
    <t>Approved.
I. Carry out proper material reconciliation with hotdesk.</t>
  </si>
  <si>
    <t>Approved.
I. Prompt engagement with Asset PUM’s to provide enhanced security surveillance for these lines.
II. Update Project Schedule to current plan.</t>
  </si>
  <si>
    <t>Conditional Approval.
Subject to NAPIMS engagement on contract expiration date extension.</t>
  </si>
  <si>
    <t>Approved: Premised on early mobilization.
I. Update contract end date and engage NAPIMS.
II. Forward cost savings to I&amp;A for documentation.</t>
  </si>
  <si>
    <t>Conditional Approval.
I. Carry out work distribution alignment across team.
II. Confirm Contractors capacity to execute</t>
  </si>
  <si>
    <t>Provision of lay barge for installation of CCUs at Kanbo W5L/S
-Reviewed Offline</t>
  </si>
  <si>
    <t>$ 22,320.8
N 602,305.87
F$ 23,907.9</t>
  </si>
  <si>
    <t>C.NG.AFS.DF.18.025.1202</t>
  </si>
  <si>
    <t xml:space="preserve">HENZOL GLOBAL </t>
  </si>
  <si>
    <t xml:space="preserve">F$: 10,062.00 </t>
  </si>
  <si>
    <t xml:space="preserve">Shared marine logistics and security deployment </t>
  </si>
  <si>
    <t xml:space="preserve">FODPA and NEFS Boatlanding Rehabilitation Works </t>
  </si>
  <si>
    <t xml:space="preserve">Gramen Petroserve </t>
  </si>
  <si>
    <t>Total: FODPA + NEFS = F$394,395.64</t>
  </si>
  <si>
    <t>F$: C.NG.PBW.DF.212.001 – FODPA
F$: C.NG.PCW.DF.98.706.1230 - NEFS</t>
  </si>
  <si>
    <t>FULL REPLACEMENT OF OGUTA 12T FLOWLINE(4” X 4.3KM)</t>
  </si>
  <si>
    <t>$      132,486.76
N     37,684,516.42
F$    231,787.20</t>
  </si>
  <si>
    <t>FULL REPLACEMENT OF OGUTA 16S FLOWLINE(4” X 2.9KM)</t>
  </si>
  <si>
    <t xml:space="preserve">MORRAY SERVICES </t>
  </si>
  <si>
    <t>$      91,808.64
N     26,740,513.71
F$    179,482.45</t>
  </si>
  <si>
    <t>FULL REPLACEMENT OF OGUTA 25T FLOWLINE(4” X 5.6KM)</t>
  </si>
  <si>
    <t>$      165,827.86
N     46,524,990.84
F$    288,423.35</t>
  </si>
  <si>
    <t xml:space="preserve">LEAK REPAIR OF FORCADOS 127T FLOWLINE  </t>
  </si>
  <si>
    <t>$ 47,933.39  
N 1,545,750.79
F$ 52,006.51</t>
  </si>
  <si>
    <t xml:space="preserve">TONYMA INVESTMENT </t>
  </si>
  <si>
    <t>F$39,515.51</t>
  </si>
  <si>
    <t xml:space="preserve">Mob and De-mob, Houseboat </t>
  </si>
  <si>
    <t xml:space="preserve">SECTIONAL REPLACEMENT OF OTUMARA 42LS, 16T FLOWLINES AND FABRICATION OF HOOK-UP ARM OF OTUMARA 4L. </t>
  </si>
  <si>
    <t>$ 160,601.21
N 61,143,932.41
F$ 321,718.29</t>
  </si>
  <si>
    <t xml:space="preserve">ANASAMI </t>
  </si>
  <si>
    <t>F$82,000 (Shared marine logistics) + F$77,000 (Single mob/demob)</t>
  </si>
  <si>
    <t xml:space="preserve">F$82,000 &amp; F$77,000 </t>
  </si>
  <si>
    <t xml:space="preserve">Diebu Creek 8T Flowline Replacement – 4” x 3.07km </t>
  </si>
  <si>
    <t>$228,572.93
N 83,941,422.41
F$449,762.45</t>
  </si>
  <si>
    <t>WRFM 102155</t>
  </si>
  <si>
    <t>Approved.
I. Confirm full budget availability for these activities.
II. Carry out materials reconciliation with Hotdesk.
III. Ensure security plan is properly reviewed and assurance provided for adequate cover at site</t>
  </si>
  <si>
    <t>Conditional Approval.
Update and resubmit upon completion of these conditions:
I. Confirm WBS for this activity.
II. Carry out materials reconciliation with Hotdesk and discount available materials.
III. Update Project Schedule to current plan.
IV. Include Fabrication &amp; Hook up in the scope summary.
V. Confirm linepipes availability for this activity.
VI. Align POB requirement with OABP Central Team</t>
  </si>
  <si>
    <t>Approved.
I. Engage WRFM to confirm WBS for this activity.
II. Update Project title to include “Optimization of Line size”
III. Update Project Schedule to current plan.</t>
  </si>
  <si>
    <t>Approved.
I. Carry out materials reconciliation with hotdesk
and discount available materials.</t>
  </si>
  <si>
    <t>Stepped down by the team</t>
  </si>
  <si>
    <t>Stepped down</t>
  </si>
  <si>
    <t>BONN 12S Flowline Replacement –
4” x 1.7km</t>
  </si>
  <si>
    <t>BONNY W30T Flowline Replacement
(4" Sch 80 x 1km)
-Resubmission &amp; Reviewed offline</t>
  </si>
  <si>
    <t>Resubmission &amp; Reviewed Offline</t>
  </si>
  <si>
    <t>Approved.
WORP steer from previous sitting 25/02/21 have been
incorporated.</t>
  </si>
  <si>
    <t>Ensure timely checks on materials availability
prior to WORP submission.
• Only funded activities should be brought into
plan and ensure alignment of execution with
IAP central team.
• Proper security plan review / HSE
documentation for each project before
mobilization.
• Early engagement on marine request to avoid
delayed mobilization to sites.</t>
  </si>
  <si>
    <t>VANDRESSER NIG</t>
  </si>
  <si>
    <t>$ 101,126.24
N 37,144,159.42
F$199,002.81</t>
  </si>
  <si>
    <t>BONNY W30T Flowline Replacement (4" Sch 80 x 1km)</t>
  </si>
  <si>
    <t>OTUMARA FLOW STATION GANTRY WORKS</t>
  </si>
  <si>
    <t>NAPEBI CONSTRUCTION</t>
  </si>
  <si>
    <t>$ 187,308.06
N 6,577,567.94
F$206,814.41</t>
  </si>
  <si>
    <t>KOCR 22T Flowline Sectional Replacement – 4” sch. 40 x 0.06km and 8” Sch 160 x 0.012km</t>
  </si>
  <si>
    <t>$ 55,973.34
N 4,979,690.78
F$ 69,,095.05</t>
  </si>
  <si>
    <t>O.NG.PAE.GBG.FAC.724FC</t>
  </si>
  <si>
    <t>Conditional Approval.
WORP steers from previous sitting 18/02 have not been fully incorporated.
I. Engage WRFM to provide WBS for this activity and resubmit offline</t>
  </si>
  <si>
    <t>Deferred.
I. Update WBS for this activity.
II. Engage EST to review existing structural frame and attach schematic drawing.
III. Confirm Gantry maximum load.</t>
  </si>
  <si>
    <t>Approved.
I. Forward approved e-WR to the Secretariat and Manager.
II. Plan for mitigation against Vendors under performance due to low project cost.</t>
  </si>
  <si>
    <t>K2S Simultaneous Flow Project</t>
  </si>
  <si>
    <t>Approved.
I. Engage CH to update ACV split currency values.
II. Carry out materials check with Hotdesk.
III. Emphasize criticality of this activity with the Vendor.</t>
  </si>
  <si>
    <t>Replacement of LP header of Yokri flow station.
-Reviewed offline</t>
  </si>
  <si>
    <t>Review materials reconciliation tracking system and communicate to leadership:
▪ Flowlines
▪ Facilities</t>
  </si>
  <si>
    <t>$ - 104,725.16
N - 36,794,719.22
F$ - 201,680.94</t>
  </si>
  <si>
    <t>C.NG.PBE.DF.21.005</t>
  </si>
  <si>
    <t>F$: 22,416.83</t>
  </si>
  <si>
    <t>Savings on Mob and De-mob by using same contractor for Mechanical/ Instrumentation works, etc</t>
  </si>
  <si>
    <t>$ 31,865.72   
N 375,865.72
F$ 32,854.55</t>
  </si>
  <si>
    <t>O.NG.PCW.YKF.FAC.71300</t>
  </si>
  <si>
    <t>saved for combining mobilization of Forcados Yokri 127T flowline sectional replacement and replacement of Yokri LP header</t>
  </si>
  <si>
    <t>: LOCATION DREDGING WORKS AT BENISEDE EAUA-2.</t>
  </si>
  <si>
    <t>$: 103,003.11
N: 267,683,624.79
F$: 808,361.80</t>
  </si>
  <si>
    <t>F$: 115,543.79</t>
  </si>
  <si>
    <t>Low Oil Price LoP discounts (i.e. 22%).</t>
  </si>
  <si>
    <t>FULL REPLACEMENT OF OGUTA 16S FLOWLINE (4” X 2.9KM)</t>
  </si>
  <si>
    <t>FULL REPLACEMENT OF OGUTA 25T FLOWLINE (4” X 5.6KM)</t>
  </si>
  <si>
    <t>$     227,072.62
N     51,829,929.49
F$     363,646.87</t>
  </si>
  <si>
    <t>FULL REPLACEMENT OF OGUTA 12T FLOWLINE (4” X 4.3KM)</t>
  </si>
  <si>
    <t>$      140,649.15
N     17,728,986.10
F$    187,365.85</t>
  </si>
  <si>
    <t>ABBEYCOURT</t>
  </si>
  <si>
    <t>INTEGRITY CHECK OF AGBADA 67T GAS LINE</t>
  </si>
  <si>
    <t xml:space="preserve">BG TECHNICAL </t>
  </si>
  <si>
    <t>$      47,136.48
N     76,378,129.79
F$   248,131.56</t>
  </si>
  <si>
    <t>$ 104,781.24
N 38,486,464.52
F$206,194.85</t>
  </si>
  <si>
    <t>Tunu CDRY-3 Flowline Construction (6" x 2.1km) &amp; Tunu CDRY-4 Wellhead Platform Installation and hookup</t>
  </si>
  <si>
    <t>$324,929.80
N 118,704,995.67
F$ 637,697.73</t>
  </si>
  <si>
    <t>HENZOL, KEMUD, VISCA</t>
  </si>
  <si>
    <t>Obioakor, O</t>
  </si>
  <si>
    <t xml:space="preserve">$ 225,297.74                       
N 13,915,985.80              
F$ 261,967.01       </t>
  </si>
  <si>
    <t>FULL REPLACEMENT OF IMOR 58T (4-INCH x 3.4KM)</t>
  </si>
  <si>
    <t>$   137,763.36
N   12,884,978.45
F$   179,633.46</t>
  </si>
  <si>
    <t>Warehouse Materials</t>
  </si>
  <si>
    <t>Approved.
I. Liase with OABP focal persons to confirm ETC/OTC availability.</t>
  </si>
  <si>
    <t>Conditional Approval
Update and resubmit upon completion of these conditions:
I. Update WBS for this activity.
II. Formal engagement with the Pipeline Contract Holder and review contract line items.
III. Review work method statement with the vendor
IV. Recourse option of engaging a flowline vendor to manage the overall activity.</t>
  </si>
  <si>
    <t>Approved.
I. Proceed to execution with the proposed new vendor (WILKRISS NIG. LTD)
II. Ensure the MoM and offer decline letter from Thompson &amp; Grace Investment Ltd is duly signed for documentation</t>
  </si>
  <si>
    <t>Dienagha, I</t>
  </si>
  <si>
    <t>Deferred.
I. Stepped down for a proper internal review by Project Lead.</t>
  </si>
  <si>
    <t>Stepped Down</t>
  </si>
  <si>
    <t>Approved.
I. Update cost saving column with the proposed cost savings.
II. Liase with C&amp;P to affirm benchmark rates</t>
  </si>
  <si>
    <t>Deferred.
I. Provide and attach basis for the additional 1.75km scope.
II. Engage EST &amp; Geomatics for a proper review
III. Review and simplify execution strategy.</t>
  </si>
  <si>
    <t>SAGHARA 3S &amp; 5L FLOWLINE REPLACEMENT – 4” Sch. 40 x 850m each (Total = 4” Sch. 40 x 1.7km).
Resubmission &amp; Reviewed offline</t>
  </si>
  <si>
    <t>Approved.
WORP steers from previous sitting 11/02/21 have been incorporated</t>
  </si>
  <si>
    <t>NOT TREATED</t>
  </si>
  <si>
    <t>Saghara 3S and 5L Flowline Replacement – 4” Sch. 40 x 850m Each (Total = 4” Sch. 40 x 1.7km)</t>
  </si>
  <si>
    <t>Conditional Approval.
Update and resubmit upon completion of these conditions:
I. Include fabrication of hook up arm in the work scope.
II. Expunge CP survey and balancing from cost estimate.
III. Expedite materials availability check with Hotdesk
IV. Engage PS for a review of cost estimate.</t>
  </si>
  <si>
    <t>Sectional Replacement of
(a) ImoR 59T (6-inch)
(b) ImoR 25L (4-inch)</t>
  </si>
  <si>
    <t>Approved.
I. Include line length in the Project Title</t>
  </si>
  <si>
    <t>Full Replacement of ImoR 58T
(4- inch x 3.4km)</t>
  </si>
  <si>
    <t>Sectional Replacement of Afam 25T flowline (8” x 12m)
-Resubmission &amp; reviewed offline</t>
  </si>
  <si>
    <t>Approved.
WORP steers from previous sitting 28/01/21 have been incorporated.</t>
  </si>
  <si>
    <t>Ensure all cost are independently assured by PS.
• Advise the team on when to commence movement of bare pipes to coating vendors (SOLEWANT &amp; PCN).
• Confirm availability of coated pipes from stockist.
• Send sample of disused spool piece from Saghara 3S &amp; 5L to MCI for analysis.
• Expunge CP survey and balancing from cost estimate and where necessary, reports should be provided for documentation
• Early request for Houseboat to the marine team
• Ensure kickoff meetings are held prior mobilizations.</t>
  </si>
  <si>
    <t>ANASAMI</t>
  </si>
  <si>
    <t>$ 211,509.27 
N 77,405,267.22
F$ 415,475.72</t>
  </si>
  <si>
    <t>O.NG.PBW.SHF.03S.713FL/O.NG.PBW.SHF.05L713FL</t>
  </si>
  <si>
    <t>GAMSTEC INTEGRATED</t>
  </si>
  <si>
    <t xml:space="preserve">$   12,297.25
N   3,357,092.47
F$   21,143.34  </t>
  </si>
  <si>
    <t>THERE IS A SAVINGS OF 8,280.04 USD WHICH SHOULD HAVE COVERED MOB &amp; DEMOB USING A NEW CONTRACTOR</t>
  </si>
  <si>
    <t xml:space="preserve">THOMPSON AND GRACE </t>
  </si>
  <si>
    <t>$   110,900.38
N   26,084,203.78
F$   179,633.46</t>
  </si>
  <si>
    <t>THERE IS A SAVINGS OF 12,508.36 FROM THE MATERIALS THAT WILL BE COLLECTED FROM THE SPDC WAREHOUSE</t>
  </si>
  <si>
    <t xml:space="preserve">GAMSTEC INTEGRATED </t>
  </si>
  <si>
    <t>$      30,998.84         + 35,712.58  
N     52,409,398.79 + 11,048,655.19
F$   169,100.02        + 64,826.30</t>
  </si>
  <si>
    <t>BONNY WELL 12S &amp; OLOMA FS LIGAMENT VALVES CHANGE -OUT</t>
  </si>
  <si>
    <t>Conditional Approval.
Update and resubmit upon completion of these conditions:
I. Update WBS for this activity.
II. Attach an approved e-AEWR.
III. Ensure all equipment have valid premob certificates.
IV. Specify crew boat type in the cost estimate.
V. Ensure detailed security plan review.
VI. Update OP’19 to OP’20 in the submission</t>
  </si>
  <si>
    <t>$   17,399.52
N 2,002,876.74  
F$ 22,677.19</t>
  </si>
  <si>
    <t xml:space="preserve">SURVEILLANCE 2000 </t>
  </si>
  <si>
    <t>Sectional Replacement of Afam 25T Flowline (8” x 12m)</t>
  </si>
  <si>
    <t>Conditional Approval.
Update and resubmit upon completion of these conditions:
I. Engage Asset team, EST, HSE, Technical Safety and Security teams to review and sign off method statement.
II. Include clamping as a mitigation against spill in the 5 top risks</t>
  </si>
  <si>
    <t>Rehabilitation of 800m failed sections of Obigbo flow station road.
-Resubmission</t>
  </si>
  <si>
    <t>Approved.
WORP steers from previous sitting 21-01-21 have been incorporated.</t>
  </si>
  <si>
    <t>Ezenduka, D</t>
  </si>
  <si>
    <t>Addendum to Construction of 1 No. Well bay location Assa-North</t>
  </si>
  <si>
    <t>Approved.
I. Resolve ACV balance in SAP
II. Update 5 top risks to include Covid19</t>
  </si>
  <si>
    <t>FORC 126S Flowline Replacement
(6” sch 80 x 1.2 km)
-Resubmission &amp; Reviewed Offline</t>
  </si>
  <si>
    <t>Approved.
WORP steers from previous sitting 21-01-21 and
28-01-21 have been incorporated.</t>
  </si>
  <si>
    <t>Sectional Replacement of
ImoR Well 32L &amp; GLL</t>
  </si>
  <si>
    <t>Conditional Approval.
Update and resubmit upon completion of these conditions:
I. Update cost saving column with proposed cost savings.
II. Reconcile materials list with Hotdesk and expunge cost of available materials from cost estimate.</t>
  </si>
  <si>
    <t>Sectional Replacement of
(a) ImoR 4-inch Delivery line
(b) ImoR 57GLL
(c) ImoR 36S
(d) ImoR 23L
(e) ImoR 14L
(f) ImoR 6-inch Bulkline
(g) ImoR 63T Manifold</t>
  </si>
  <si>
    <t>Conditional Approval.
Update and resubmit upon completion of these conditions:
I. Update cost saving column with cost saved from inter-field move.
II. Reconcile materials list with Hotdesk and expunge cost of available materials from cost estimate.</t>
  </si>
  <si>
    <t>Adibawa 12T Flowline Replacement – 4” sch. 40 x 1.1km
-Resubmission &amp; Reviewed Offline</t>
  </si>
  <si>
    <t>DBCU W12T Flowline Replacement (4" Sch 80 x 4.8km)
-Resubmission &amp; Reviewed Offline</t>
  </si>
  <si>
    <t xml:space="preserve">ADLAND PROJECTS </t>
  </si>
  <si>
    <t>$     8,876.10
N     2,214,970.80
F$    14,712.65</t>
  </si>
  <si>
    <t>$      48,732.29
N     14,993,395.11
F$    88,240.58</t>
  </si>
  <si>
    <t>$     132,054.33
N    48,500,624.65
F$     259,687.56</t>
  </si>
  <si>
    <t>C.NG.PAE.DL.21.001</t>
  </si>
  <si>
    <t>BENCOV NIG</t>
  </si>
  <si>
    <t>F$: 429,307.22</t>
  </si>
  <si>
    <t xml:space="preserve">F$: 29,844.89 
</t>
  </si>
  <si>
    <t>6.5 % LOP Discount</t>
  </si>
  <si>
    <t>F$: 144,200.22</t>
  </si>
  <si>
    <t>RAFFOULNIG.LIMITED</t>
  </si>
  <si>
    <t xml:space="preserve">C.NG.ANO.DG.17.004.1231  </t>
  </si>
  <si>
    <t xml:space="preserve">F$: 7,589.49 </t>
  </si>
  <si>
    <t>BG TECHNICAL NIG LTD</t>
  </si>
  <si>
    <t>$      27,733.14         + 35,712.58  
N     46,114,670.79  + 11,048,655.19
F$   149,247.42        + 64,826.30</t>
  </si>
  <si>
    <t>$ 72,553.73
N 5,439,173.57
F$ 86,886.20</t>
  </si>
  <si>
    <t>$ 324,004.09
N 121,078,352
F$727,442.65</t>
  </si>
  <si>
    <t>MIDEN SERVICES LTD</t>
  </si>
  <si>
    <t xml:space="preserve">Diebu Creek 9T Flowline Replacement – 4” x 4.2km               </t>
  </si>
  <si>
    <t xml:space="preserve">ANASAMI CONSTRUCTION </t>
  </si>
  <si>
    <t>$337,905.66
N124,092,863.66
F$664,896.08</t>
  </si>
  <si>
    <t xml:space="preserve">Adibawa 12T Flowline Replacement – 4” sch. 40 x 1.1km </t>
  </si>
  <si>
    <t>$ 69,057.09
N 19,127,794.00
F$ 119,459.71</t>
  </si>
  <si>
    <t>Sectional Replacement Of IMOR Well 32L &amp; GLL Flowlines</t>
  </si>
  <si>
    <t>Sectional Replacement Of IMOR4- Inch Delivery Line/57GLL/36S/22S</t>
  </si>
  <si>
    <t>DBCU W12T Flowline Replacement (4" Sch 80 x 5km)</t>
  </si>
  <si>
    <t>$ 337,588.93
N 127,747,467.01
F$674,209.40</t>
  </si>
  <si>
    <t xml:space="preserve">MIDEN SERVICES </t>
  </si>
  <si>
    <t xml:space="preserve">FORC 126S Flowline Replacement (6” sch 80 x 1.2 km)  </t>
  </si>
  <si>
    <t>Rehabilitation of 800m failed sections of Obigbo flow station road.</t>
  </si>
  <si>
    <t>C.NG.PAE.IC.21.001</t>
  </si>
  <si>
    <t xml:space="preserve">F$: 29,844.89 </t>
  </si>
  <si>
    <t xml:space="preserve">
Opukushi W26T Flowline Replacement (4" x 2km) - Resubmission &amp; Reviewed offline</t>
  </si>
  <si>
    <t>Deferred: Complete items below and revert offline
-	Reconcile materials list with materials HotDesk and EST
-	Review work distribution to vendors equitably.</t>
  </si>
  <si>
    <t>Deferred:  Complete items below and revert offline
-	Reconcile materials list with materials HotDesk and EST
-	Review work distribution to vendors equitably.</t>
  </si>
  <si>
    <t>Deferred:  Complete item below and revert offline
-	Reconcile materials list with materials HotDesk and EST</t>
  </si>
  <si>
    <t>Deferred:  Complete item below and revert offline
-	Engage the Asset team to get confirmation from divestment BOM on the execution of this project</t>
  </si>
  <si>
    <t>All submissions are be subject to DRB approval 
EST to share a standard hook up arm materials list template to all</t>
  </si>
  <si>
    <t>STEVE INEGRATED</t>
  </si>
  <si>
    <t>$   132,054.33
N  48,500,624.65  
F$   259,687.56</t>
  </si>
  <si>
    <t>Replacement of 2” water equalization of Soku cluster B</t>
  </si>
  <si>
    <t xml:space="preserve">$ 155,435.95                          
N 7,195,661.10                     
F$ 174,396.85                       </t>
  </si>
  <si>
    <t xml:space="preserve">KEMUD INT’L </t>
  </si>
  <si>
    <t xml:space="preserve">FORCADOS 127T Flowline Sectional Replacement – (6’’ x 0.05km)  </t>
  </si>
  <si>
    <t>$ 58,352.89   
N 1,953,504.45
F$ 63,500.46</t>
  </si>
  <si>
    <t>Provision of Security/surveillance and Downtime for Tunu BQRT-4 Flowline</t>
  </si>
  <si>
    <t>$49,124.21
N 25,544,732.98
F$116,435.76</t>
  </si>
  <si>
    <t>C.NG.AFS.DL.19.004.1230</t>
  </si>
  <si>
    <t>Provision of support to CWI for 
open-up of Tunu BQRT-4(W5ST)</t>
  </si>
  <si>
    <t>$11,713.68 
N10,860,399.09 
F$40,331.33</t>
  </si>
  <si>
    <t>C.NG.AFS.DD.19.005.9411</t>
  </si>
  <si>
    <t>Opukushi 34T Flowline Replacement</t>
  </si>
  <si>
    <t>Opukushi W26T Flowline Replacement (4" x 2km</t>
  </si>
  <si>
    <t>Change all submission from OP19 to OP20
Activity owners to confirm support of activities in OP20 before commencing activities.
Work allocation spreadsheet to be updated and current at all times.</t>
  </si>
  <si>
    <t>Conditional Approval: Complete the actions below and revert offline
-	Contract extension to be updated in SAP 
-	Engage PST to reconcile cost
-	Update submission to reflect risk, work schedule etc</t>
  </si>
  <si>
    <t>Approved
-	Update the narrative in the submission to indicate initial PO will be deleted
-	Update in the submission G&amp;H to CTS</t>
  </si>
  <si>
    <t>Conditional Approval:  Complete the actions below and revert offline
-	Confirmation availability of signed work request
-	 Finalise the procurement process
-	MCIA: Baseline integrity request to be carried out.
-	Engage C&amp;P to negotiate the swamp buggy cost.
-	Engage C&amp;P on procurement of 2” line pipes
-	Update all documents as related to contractor change</t>
  </si>
  <si>
    <t>Approved. 
-	Update total cost column to reflect realities 
-	Ensure an elaborate kick off meeting with contractor due to change in work environment.</t>
  </si>
  <si>
    <t>Approved. 
-	Reconfirm that there is not/wouldn’t be a double charge on equipment due to resource sharing.
-	Confirm that all necessary plans, HSE, Security etc are in place and signed off</t>
  </si>
  <si>
    <t>FUSD:390,382.95 
NGN:6,387,108.86 
USD: 373,574.27</t>
  </si>
  <si>
    <t xml:space="preserve">WILANDSON </t>
  </si>
  <si>
    <t>FUSD: 65,000</t>
  </si>
  <si>
    <t>Renegotiated excavation rates, use of only one vendor reduced double mobilization and associated catering costs</t>
  </si>
  <si>
    <t xml:space="preserve">$ 182,085.5 
N 66,885,002.36 
F$ 401,380.6 </t>
  </si>
  <si>
    <t xml:space="preserve">SEVOIL </t>
  </si>
  <si>
    <t>F$: 35,000</t>
  </si>
  <si>
    <t>Campaign mobilization will enable the sharing of Marine logistic resources like hosueboat</t>
  </si>
  <si>
    <t>No Submission(s)</t>
  </si>
  <si>
    <t>$ 177,590.51
N 65,234,247.10
F$ 349,485.76</t>
  </si>
  <si>
    <t>SEVOIL</t>
  </si>
  <si>
    <t>Seibou 3 and 4 bulkline JIV and clamping.
-Reviewed offline</t>
  </si>
  <si>
    <t>Engage the relevant authorities with proposal to include equalization lines in FIMS for ease of line tracking and integrity monitoring.</t>
  </si>
  <si>
    <t>$ 27,976.94
N 511,967.62
F$ 29,326.00</t>
  </si>
  <si>
    <t>O.NG.PCW.OKF.FAC.71300.</t>
  </si>
  <si>
    <t>cost saving on inter-area move instead of mobilizing a new contractor.</t>
  </si>
  <si>
    <t>$ 204,508.67
N 74,834,367.87
F$ 401,700.68</t>
  </si>
  <si>
    <t>O.NG.PBW.SHF.03S.713FL/O.NG.PBW.SHF.05L.713FL</t>
  </si>
  <si>
    <t>Conditional Approval.
WORP steers from previous sitting 18/02/21 have been incorporated. Further steers:
I. Attach signed MoM of review meeting held with EST &amp; Geomatics.
II. Update WBS for this activity.
III. Engage vendor &amp; secure commitment to execute work accordingly.
IV. Liase with C&amp;P to load contract in SAP.</t>
  </si>
  <si>
    <t>Approved.
I. Focused attention on vendor HSE risk management before and during site works.
II. Review &amp; accelerate project schedule.
III. Proceed with interim plan to safeguard shoreline before actual work execution.
IV. Kick off meeting to include Vendor top management in view of the nature of work.</t>
  </si>
  <si>
    <t>Approved.
I. Update project schedule to current plan</t>
  </si>
  <si>
    <t>Bonny W14 Maintenance Dredging works</t>
  </si>
  <si>
    <t>Approved.
I. Reiterate the responsibility of the main contractor despite invoice partnering option.
II. Ensure safe work completion before contract expiration date.
III. Update project schedule to align with current plan
IV. 5no top risk to include “Interface management risk”
V. Align cost breakdown descriptions with cost summary sheet.
VI. Ensure proper HSE &amp; Security plan review.
VII. Kick off meeting to emphasize Covid’19 protocols at site.</t>
  </si>
  <si>
    <t>Bonny W13 Maintenance Dredging works</t>
  </si>
  <si>
    <t>Enwhe East Flare Test Pit and Bundwall Construction Work</t>
  </si>
  <si>
    <t>Approved.
I. Capture cost savings and forward to I&amp;A for reporting.
II. Update project schedule to align with current plan
III. Update appropriately the remaining ACV for this submission.</t>
  </si>
  <si>
    <t>Enwhe West Flare Test Pit and Bundwall Construction Work</t>
  </si>
  <si>
    <t>Approved.
I. Update project schedule to align with current plan.
II. Update appropriately the remaining ACV for this submission
III. Ensure vendor has adequate resources to deliver according to schedule.</t>
  </si>
  <si>
    <t>Estuary Cluster 51 Ring A Replacement Work ahead of FORC73 Workover</t>
  </si>
  <si>
    <t>Approved.
I. Ensure safe work completion before contract expiration date.
II. Update project schedule to align with current plan.
III. Harmonize project title with other relevant documentation.</t>
  </si>
  <si>
    <t>Kanbo 5LS TRP Outage surveillance cover.</t>
  </si>
  <si>
    <t>Approved.
I. Vendor to deploy adequate resources for security surveillance.</t>
  </si>
  <si>
    <t>Kanbo W7S (6’’ x 0.1Km) &amp; W6T (6’’ x 0.1Km) Flowline Sectional Replacement</t>
  </si>
  <si>
    <t>Deferred.
I. Liase with C&amp;P to update remaining ACV for this activity.
II. Update summary description of cost saving initiative.</t>
  </si>
  <si>
    <t>FORC 110T &amp; FORC 112T Integrity Checks</t>
  </si>
  <si>
    <t>Deferred.
I. Liase with C&amp;P to update remaining ACV for this activity</t>
  </si>
  <si>
    <t>Tunu BQRT-3 Flowline Replacement (6" SCH 80 x 6.1km)</t>
  </si>
  <si>
    <t>Conditional Approval.
Update and revert upon completion of these conditions:
I. Carry out material reconciliation with hotdesk.
II. Update 5no top risk to include “Interface management risk”
III. Update summary</t>
  </si>
  <si>
    <t>Escalate security challenges in Kanbo and Seibou axis to Security LT.</t>
  </si>
  <si>
    <t>SHORELINE DREDGING</t>
  </si>
  <si>
    <t xml:space="preserve">$: 428,558.82 
N: 192,570,123.89 
F$: 935,989.97 </t>
  </si>
  <si>
    <t>F$: 56,227.33</t>
  </si>
  <si>
    <t>Cost saving is from Low Oil Price LoP discounts (i.e. 7.5%).</t>
  </si>
  <si>
    <t>$: 412,055.67 
N: 188,667,970.36 
F$: 909,204.47</t>
  </si>
  <si>
    <t xml:space="preserve">F$: 54,055.53 </t>
  </si>
  <si>
    <t>Gramen Petroserve</t>
  </si>
  <si>
    <t xml:space="preserve">$ 54,465.13 
N 113,596,678.73 
F$ 353,797.61 </t>
  </si>
  <si>
    <t>C.NG.LNG.DG.19.004.1230</t>
  </si>
  <si>
    <t xml:space="preserve">$ 49,888.81 
N 95,735,716.20 
F$ 302,156.84 </t>
  </si>
  <si>
    <t>Miden Systems Ltd</t>
  </si>
  <si>
    <t xml:space="preserve">$ 102,377.04 
N 26,433,707.21 
F$ 172,031.08 </t>
  </si>
  <si>
    <t>O.NG.STG.PBE.FOR.072FL</t>
  </si>
  <si>
    <t xml:space="preserve">$ 31,947.75 
N 372,012.45 
F$ 32,928.02 </t>
  </si>
  <si>
    <t>HENZOL GLOBA</t>
  </si>
  <si>
    <t xml:space="preserve"> FEIMA </t>
  </si>
  <si>
    <t>$ 122,276.73 
N 3,736,362.47 
F$ 132,122.22</t>
  </si>
  <si>
    <t>O.NG.STG.PBE.KAN.007FL 
O.NG.STG.PBE.KAN.006FL</t>
  </si>
  <si>
    <t xml:space="preserve">F$: $20,000 </t>
  </si>
  <si>
    <t xml:space="preserve">Elimination of Mob and De-mob of Houseboat, by latching onto existing houseboat already in Tunu </t>
  </si>
  <si>
    <t xml:space="preserve">$     64,269.17 
N   1,986,542.12 
F$   69,503.80   </t>
  </si>
  <si>
    <t>C.NG.PCW.DL.21.001</t>
  </si>
  <si>
    <t xml:space="preserve"> TUSOJA MARINE</t>
  </si>
  <si>
    <t>SEVOIL &amp; OSAKS INTEQ</t>
  </si>
  <si>
    <t xml:space="preserve">$ 306,292.32 
N 117,178,807.88 
F$ 615,063.88 </t>
  </si>
  <si>
    <t>C.NG.AFS.DL.19.006.1230</t>
  </si>
  <si>
    <t>F$: 20,000</t>
  </si>
  <si>
    <t xml:space="preserve">Campaign mobilization will enable the sharing of Marine logistic resources like houseboat which are already in the field </t>
  </si>
  <si>
    <t xml:space="preserve"> FORC 110T &amp; FORC 112T 
INTEGRITY CHECKS </t>
  </si>
  <si>
    <t xml:space="preserve">$     64,269.17 
N   1,986,542.12 
F$   69,503.80    </t>
  </si>
  <si>
    <t xml:space="preserve">ELKON INTEGRATED </t>
  </si>
  <si>
    <t>O.NG.STG.PBE.FOR.110FL</t>
  </si>
  <si>
    <t>Approved.
I. Update Contractor’s name with the correct spelling in the submission.
II. Include value proposition (bopd) for both lines.
III. Indicate all the WBS provided for this project and charge each flowline cost to specific WBS provided
IV. Review and update risk No3 in the top risks.</t>
  </si>
  <si>
    <t>TUNU BQRT-3 Flowline Replacement (6" Sch 80 x 6.1km)
-Resubmission &amp; Reviewed offline</t>
  </si>
  <si>
    <t>Approved.
WORP steers from previous sitting 25/03/21 have been incorporated.</t>
  </si>
  <si>
    <t>BONNY W18S Flowline Replacement (4" Sch 40 x 1.2km)
-Resubmission &amp; Reviewed offline</t>
  </si>
  <si>
    <t>Approved.
WORP steers from previous sitting 11/03/21 have been incorporated.</t>
  </si>
  <si>
    <t>Always ensure equitable work allocation.</t>
  </si>
  <si>
    <t>$ 304,115.16
N 116,379,232
F$ 610,779.8</t>
  </si>
  <si>
    <t>F$: 20,000
F$: 4,284.08</t>
  </si>
  <si>
    <t>House boat sharing and materials discounted</t>
  </si>
  <si>
    <t>IKONIBO NIG</t>
  </si>
  <si>
    <t>$ 132,180.84
N 48,550,109.36
F$260,112.61</t>
  </si>
  <si>
    <t>COST SAVINGS (FUSD)</t>
  </si>
  <si>
    <t>100%
(F$ ‘000)</t>
  </si>
  <si>
    <t>FCF 
(100% x 0.3 x 0.97) 
(F$ ‘000)</t>
  </si>
  <si>
    <t>January</t>
  </si>
  <si>
    <t>February</t>
  </si>
  <si>
    <t>March</t>
  </si>
  <si>
    <t>Total</t>
  </si>
  <si>
    <t>Remark</t>
  </si>
  <si>
    <t>COST SAVINGS Q1</t>
  </si>
  <si>
    <t xml:space="preserve">Total </t>
  </si>
  <si>
    <t>TUNU BQRT-3 Flowline Replacement (6" Sch 80 x 6.1km)</t>
  </si>
  <si>
    <t>Provision of lay barge for installation of CCUs at Kanbo W5L/S</t>
  </si>
  <si>
    <t>Replacement of LP header of Yokri flow station.</t>
  </si>
  <si>
    <t>LOCATION DREDGING WORKS AT BENISEDE EAUA-2.</t>
  </si>
  <si>
    <t>FCF Savings</t>
  </si>
  <si>
    <t>OABP ASSET,
100% Savings</t>
  </si>
  <si>
    <t>Civil</t>
  </si>
  <si>
    <t>Matrix-ROCi</t>
  </si>
  <si>
    <t>Description</t>
  </si>
  <si>
    <t>S/No</t>
  </si>
  <si>
    <t>100% 
Savings $</t>
  </si>
  <si>
    <t>FCF 
Savings $</t>
  </si>
  <si>
    <t>OABP Team Q1-2021 SAVINGS</t>
  </si>
  <si>
    <t>Land Asset</t>
  </si>
  <si>
    <t>Central Asset</t>
  </si>
  <si>
    <t>Initiative 
Number</t>
  </si>
  <si>
    <t>Amount 
$</t>
  </si>
  <si>
    <t>I-0151647</t>
  </si>
  <si>
    <t>I-0152636</t>
  </si>
  <si>
    <t>Swamp West</t>
  </si>
  <si>
    <t>I-0152488</t>
  </si>
  <si>
    <t>I-0152627</t>
  </si>
  <si>
    <t>I-0152635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</si>
</sst>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19" x14ac:knownFonts="1">
    <font>
      <sz val="11"/>
      <color theme="1"/>
      <name val="Calibri"/>
      <family val="2"/>
      <scheme val="minor"/>
    </font>
    <font>
      <b/>
      <sz val="14"/>
      <color theme="0"/>
      <name val="Futura Medium"/>
    </font>
    <font>
      <sz val="14"/>
      <color theme="1"/>
      <name val="Futura Medium"/>
    </font>
    <font>
      <sz val="14"/>
      <color theme="1"/>
      <name val="Calibri"/>
      <family val="2"/>
      <scheme val="minor"/>
    </font>
    <font>
      <b/>
      <sz val="14"/>
      <color theme="1"/>
      <name val="Futura Medium"/>
    </font>
    <font>
      <sz val="14"/>
      <name val="Calibri"/>
      <family val="2"/>
      <scheme val="minor"/>
    </font>
    <font>
      <sz val="11"/>
      <name val="Calibri"/>
      <family val="2"/>
      <scheme val="minor"/>
    </font>
    <font>
      <sz val="14"/>
      <name val="Futura Medium"/>
    </font>
    <font>
      <b/>
      <sz val="14"/>
      <name val="Futura Medium"/>
    </font>
    <font>
      <sz val="11"/>
      <color theme="1"/>
      <name val="Calibri"/>
      <family val="2"/>
      <scheme val="minor"/>
    </font>
    <font>
      <b/>
      <sz val="11"/>
      <color theme="1"/>
      <name val="Calibri"/>
      <family val="2"/>
      <scheme val="minor"/>
    </font>
    <font>
      <b/>
      <sz val="12"/>
      <color theme="0"/>
      <name val="Futura Medium"/>
    </font>
    <font>
      <b/>
      <sz val="11"/>
      <color theme="1"/>
      <name val="Calibri"/>
      <family val="2"/>
    </font>
    <font>
      <b/>
      <sz val="11"/>
      <color rgb="FFFF0000"/>
      <name val="Calibri"/>
      <family val="2"/>
      <scheme val="minor"/>
    </font>
    <font>
      <b/>
      <sz val="14"/>
      <color theme="1"/>
      <name val="Calibri"/>
      <family val="2"/>
      <scheme val="minor"/>
    </font>
    <font>
      <b/>
      <sz val="12"/>
      <color theme="0"/>
      <name val="Calibri"/>
      <family val="2"/>
      <scheme val="minor"/>
    </font>
    <font>
      <sz val="12"/>
      <color theme="1"/>
      <name val="Calibri"/>
      <family val="2"/>
      <scheme val="minor"/>
    </font>
    <font>
      <sz val="12"/>
      <name val="Calibri"/>
      <family val="2"/>
      <scheme val="minor"/>
    </font>
    <font>
      <b/>
      <sz val="12"/>
      <color theme="1"/>
      <name val="Calibri"/>
      <family val="2"/>
      <scheme val="minor"/>
    </font>
  </fonts>
  <fills count="11">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3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auto="1"/>
      </left>
      <right style="thin">
        <color auto="1"/>
      </right>
      <top style="thin">
        <color auto="1"/>
      </top>
      <bottom style="thin">
        <color auto="1"/>
      </bottom>
      <diagonal/>
    </border>
    <border>
      <left style="thin">
        <color theme="0"/>
      </left>
      <right style="thin">
        <color theme="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thin">
        <color auto="1"/>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medium">
        <color indexed="64"/>
      </right>
      <top/>
      <bottom/>
      <diagonal/>
    </border>
  </borders>
  <cellStyleXfs count="2">
    <xf numFmtId="0" fontId="0" fillId="0" borderId="0"/>
    <xf numFmtId="43" fontId="9" fillId="0" borderId="0" applyFont="0" applyFill="0" applyBorder="0" applyAlignment="0" applyProtection="0"/>
  </cellStyleXfs>
  <cellXfs count="183">
    <xf numFmtId="0" fontId="0" fillId="0" borderId="0" xfId="0"/>
    <xf numFmtId="0" fontId="1" fillId="2" borderId="2" xfId="0" applyFont="1" applyFill="1" applyBorder="1" applyAlignment="1">
      <alignment horizontal="center" vertical="center" wrapText="1"/>
    </xf>
    <xf numFmtId="0" fontId="2" fillId="0" borderId="0" xfId="0" applyFont="1" applyAlignment="1">
      <alignment wrapText="1"/>
    </xf>
    <xf numFmtId="0" fontId="1" fillId="2" borderId="2" xfId="0" applyFont="1" applyFill="1" applyBorder="1" applyAlignment="1">
      <alignment vertical="center" wrapText="1"/>
    </xf>
    <xf numFmtId="0" fontId="2" fillId="3" borderId="7" xfId="0" applyFont="1" applyFill="1" applyBorder="1" applyAlignment="1">
      <alignment wrapText="1"/>
    </xf>
    <xf numFmtId="0" fontId="2" fillId="0" borderId="7" xfId="0" applyFont="1" applyBorder="1" applyAlignment="1">
      <alignment wrapText="1"/>
    </xf>
    <xf numFmtId="0" fontId="2" fillId="3" borderId="7" xfId="0" applyFont="1" applyFill="1" applyBorder="1" applyAlignment="1">
      <alignment horizontal="center" vertical="center" wrapText="1"/>
    </xf>
    <xf numFmtId="0" fontId="2" fillId="3" borderId="7" xfId="0" applyFont="1" applyFill="1" applyBorder="1" applyAlignment="1">
      <alignment horizontal="left" wrapText="1"/>
    </xf>
    <xf numFmtId="0" fontId="2" fillId="0" borderId="7" xfId="0" applyFont="1" applyBorder="1" applyAlignment="1">
      <alignment horizontal="left" wrapText="1"/>
    </xf>
    <xf numFmtId="0" fontId="2" fillId="0" borderId="0" xfId="0" applyFont="1" applyAlignment="1">
      <alignment horizontal="left" wrapText="1"/>
    </xf>
    <xf numFmtId="0" fontId="2" fillId="0" borderId="7" xfId="0" applyFont="1" applyBorder="1" applyAlignment="1">
      <alignment horizontal="center" vertical="center" wrapText="1"/>
    </xf>
    <xf numFmtId="0" fontId="2" fillId="0" borderId="0" xfId="0" applyFont="1" applyAlignment="1">
      <alignment horizontal="center" vertical="center" wrapText="1"/>
    </xf>
    <xf numFmtId="0" fontId="4" fillId="3" borderId="7" xfId="0" applyFont="1" applyFill="1" applyBorder="1" applyAlignment="1">
      <alignment wrapText="1"/>
    </xf>
    <xf numFmtId="0" fontId="2" fillId="3" borderId="0" xfId="0" applyFont="1" applyFill="1" applyAlignment="1">
      <alignment wrapText="1"/>
    </xf>
    <xf numFmtId="0" fontId="5" fillId="3" borderId="7" xfId="0" applyFont="1" applyFill="1" applyBorder="1" applyAlignment="1">
      <alignment horizontal="left" vertical="center" wrapText="1"/>
    </xf>
    <xf numFmtId="0" fontId="6" fillId="3" borderId="7"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7" xfId="0" applyFont="1" applyFill="1" applyBorder="1" applyAlignment="1">
      <alignment vertical="center" wrapText="1"/>
    </xf>
    <xf numFmtId="0" fontId="7" fillId="3" borderId="7" xfId="0" applyFont="1" applyFill="1" applyBorder="1" applyAlignment="1">
      <alignment horizontal="left" vertical="center" wrapText="1"/>
    </xf>
    <xf numFmtId="4" fontId="7" fillId="4" borderId="7"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5" borderId="7" xfId="0" applyFont="1" applyFill="1" applyBorder="1" applyAlignment="1">
      <alignment wrapText="1"/>
    </xf>
    <xf numFmtId="0" fontId="2" fillId="5" borderId="7" xfId="0" applyFont="1" applyFill="1" applyBorder="1" applyAlignment="1">
      <alignment horizontal="left" wrapText="1"/>
    </xf>
    <xf numFmtId="0" fontId="2" fillId="5" borderId="7" xfId="0" applyFont="1" applyFill="1" applyBorder="1" applyAlignment="1">
      <alignment horizontal="center" vertical="center" wrapText="1"/>
    </xf>
    <xf numFmtId="15" fontId="2" fillId="0" borderId="11" xfId="0" applyNumberFormat="1" applyFont="1" applyBorder="1" applyAlignment="1">
      <alignment wrapText="1"/>
    </xf>
    <xf numFmtId="15" fontId="2" fillId="5" borderId="11" xfId="0" applyNumberFormat="1" applyFont="1" applyFill="1" applyBorder="1" applyAlignment="1">
      <alignment wrapText="1"/>
    </xf>
    <xf numFmtId="15" fontId="7" fillId="3" borderId="9" xfId="0" applyNumberFormat="1" applyFont="1" applyFill="1" applyBorder="1" applyAlignment="1">
      <alignment horizontal="center" vertical="center" wrapText="1"/>
    </xf>
    <xf numFmtId="0" fontId="7" fillId="5" borderId="9"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5" fillId="5" borderId="7" xfId="0" applyFont="1" applyFill="1" applyBorder="1" applyAlignment="1">
      <alignment horizontal="left" vertical="center" wrapText="1"/>
    </xf>
    <xf numFmtId="0" fontId="7" fillId="5" borderId="7" xfId="0" applyFont="1" applyFill="1" applyBorder="1" applyAlignment="1">
      <alignment vertical="center" wrapText="1"/>
    </xf>
    <xf numFmtId="0" fontId="6" fillId="5" borderId="7" xfId="0" applyFont="1" applyFill="1" applyBorder="1" applyAlignment="1">
      <alignment horizontal="center" vertical="center" wrapText="1"/>
    </xf>
    <xf numFmtId="0" fontId="7" fillId="5" borderId="7" xfId="0" applyFont="1" applyFill="1" applyBorder="1" applyAlignment="1">
      <alignment horizontal="left" vertical="center" wrapText="1"/>
    </xf>
    <xf numFmtId="0" fontId="7" fillId="4" borderId="7"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8" fillId="3" borderId="7" xfId="0" applyFont="1" applyFill="1" applyBorder="1" applyAlignment="1">
      <alignment horizontal="center" vertical="center" wrapText="1"/>
    </xf>
    <xf numFmtId="8" fontId="7" fillId="4" borderId="7" xfId="0" applyNumberFormat="1" applyFont="1" applyFill="1" applyBorder="1" applyAlignment="1">
      <alignment horizontal="center" vertical="center" wrapText="1"/>
    </xf>
    <xf numFmtId="3" fontId="7" fillId="4" borderId="7" xfId="0" applyNumberFormat="1" applyFont="1" applyFill="1" applyBorder="1" applyAlignment="1">
      <alignment horizontal="center" vertical="center" wrapText="1"/>
    </xf>
    <xf numFmtId="15" fontId="7" fillId="3" borderId="9"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7" fillId="6" borderId="7" xfId="0" applyFont="1" applyFill="1" applyBorder="1" applyAlignment="1">
      <alignment horizontal="center" vertical="center" wrapText="1"/>
    </xf>
    <xf numFmtId="0" fontId="8" fillId="3" borderId="7" xfId="0" applyFont="1" applyFill="1" applyBorder="1" applyAlignment="1">
      <alignment horizontal="left" vertical="center" wrapText="1"/>
    </xf>
    <xf numFmtId="0" fontId="2" fillId="3" borderId="7" xfId="0" applyFont="1" applyFill="1" applyBorder="1" applyAlignment="1">
      <alignment vertical="center" wrapText="1"/>
    </xf>
    <xf numFmtId="15" fontId="7" fillId="5" borderId="11" xfId="0" applyNumberFormat="1" applyFont="1" applyFill="1" applyBorder="1" applyAlignment="1">
      <alignment wrapText="1"/>
    </xf>
    <xf numFmtId="0" fontId="7" fillId="5" borderId="7" xfId="0" applyFont="1" applyFill="1" applyBorder="1" applyAlignment="1">
      <alignment wrapText="1"/>
    </xf>
    <xf numFmtId="0" fontId="7" fillId="5" borderId="7" xfId="0" applyFont="1" applyFill="1" applyBorder="1" applyAlignment="1">
      <alignment horizontal="left" wrapText="1"/>
    </xf>
    <xf numFmtId="0" fontId="0" fillId="0" borderId="11" xfId="0" applyBorder="1" applyAlignment="1">
      <alignment horizontal="center" vertical="center" wrapText="1"/>
    </xf>
    <xf numFmtId="15" fontId="7" fillId="3" borderId="9"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4" borderId="7" xfId="0" applyFont="1" applyFill="1" applyBorder="1" applyAlignment="1">
      <alignment wrapText="1"/>
    </xf>
    <xf numFmtId="0" fontId="2" fillId="3" borderId="7" xfId="0" applyFont="1" applyFill="1" applyBorder="1" applyAlignment="1">
      <alignment horizontal="left" vertical="center" wrapText="1"/>
    </xf>
    <xf numFmtId="0" fontId="2" fillId="4" borderId="7" xfId="0" applyFont="1" applyFill="1" applyBorder="1" applyAlignment="1">
      <alignment vertical="center" wrapText="1"/>
    </xf>
    <xf numFmtId="0" fontId="2" fillId="3" borderId="0" xfId="0" applyFont="1" applyFill="1" applyAlignment="1">
      <alignment vertical="center" wrapText="1"/>
    </xf>
    <xf numFmtId="0" fontId="4" fillId="5" borderId="7" xfId="0" applyFont="1" applyFill="1" applyBorder="1" applyAlignment="1">
      <alignment wrapText="1"/>
    </xf>
    <xf numFmtId="0" fontId="0" fillId="0" borderId="10" xfId="0" applyBorder="1" applyAlignment="1">
      <alignment vertical="center" wrapText="1"/>
    </xf>
    <xf numFmtId="15" fontId="7" fillId="3" borderId="9" xfId="0" applyNumberFormat="1" applyFont="1" applyFill="1" applyBorder="1" applyAlignment="1">
      <alignment horizontal="center" vertical="center" wrapText="1"/>
    </xf>
    <xf numFmtId="0" fontId="0" fillId="0" borderId="11" xfId="0" applyBorder="1" applyAlignment="1">
      <alignment horizontal="center" vertical="center" wrapText="1"/>
    </xf>
    <xf numFmtId="0" fontId="1" fillId="2" borderId="2" xfId="0" applyFont="1" applyFill="1" applyBorder="1" applyAlignment="1">
      <alignment horizontal="center" vertical="center" wrapText="1"/>
    </xf>
    <xf numFmtId="3" fontId="2" fillId="3" borderId="7" xfId="0" applyNumberFormat="1" applyFont="1" applyFill="1" applyBorder="1" applyAlignment="1">
      <alignment wrapText="1"/>
    </xf>
    <xf numFmtId="8" fontId="2" fillId="3" borderId="7" xfId="0" applyNumberFormat="1" applyFont="1" applyFill="1" applyBorder="1" applyAlignment="1">
      <alignment wrapText="1"/>
    </xf>
    <xf numFmtId="4" fontId="2" fillId="3" borderId="7" xfId="0" applyNumberFormat="1" applyFont="1" applyFill="1" applyBorder="1" applyAlignment="1">
      <alignment wrapText="1"/>
    </xf>
    <xf numFmtId="0" fontId="11" fillId="2" borderId="12" xfId="0" applyFont="1" applyFill="1" applyBorder="1" applyAlignment="1">
      <alignment horizontal="center" wrapText="1"/>
    </xf>
    <xf numFmtId="0" fontId="11" fillId="2" borderId="13" xfId="0" applyFont="1" applyFill="1" applyBorder="1" applyAlignment="1">
      <alignment horizontal="center" wrapText="1"/>
    </xf>
    <xf numFmtId="0" fontId="11" fillId="2" borderId="13" xfId="0" applyFont="1" applyFill="1" applyBorder="1" applyAlignment="1">
      <alignment wrapText="1"/>
    </xf>
    <xf numFmtId="0" fontId="11" fillId="2" borderId="14" xfId="0" applyFont="1" applyFill="1" applyBorder="1" applyAlignment="1">
      <alignment wrapText="1"/>
    </xf>
    <xf numFmtId="9" fontId="12" fillId="7" borderId="15" xfId="0" applyNumberFormat="1" applyFont="1" applyFill="1" applyBorder="1" applyAlignment="1">
      <alignment horizontal="center" wrapText="1"/>
    </xf>
    <xf numFmtId="0" fontId="12" fillId="7" borderId="16" xfId="0" applyFont="1" applyFill="1" applyBorder="1" applyAlignment="1">
      <alignment horizontal="center" wrapText="1"/>
    </xf>
    <xf numFmtId="43" fontId="0" fillId="0" borderId="7" xfId="1" applyFont="1" applyBorder="1"/>
    <xf numFmtId="43" fontId="0" fillId="0" borderId="7" xfId="1" applyFont="1" applyBorder="1" applyAlignment="1">
      <alignment horizontal="center"/>
    </xf>
    <xf numFmtId="43" fontId="10" fillId="0" borderId="7" xfId="1" applyFont="1" applyBorder="1"/>
    <xf numFmtId="43" fontId="0" fillId="0" borderId="0" xfId="1" applyFont="1"/>
    <xf numFmtId="8" fontId="0" fillId="0" borderId="7" xfId="1" applyNumberFormat="1" applyFont="1" applyBorder="1"/>
    <xf numFmtId="0" fontId="10" fillId="0" borderId="0" xfId="0" applyFont="1"/>
    <xf numFmtId="43" fontId="13" fillId="0" borderId="7" xfId="1" applyFont="1" applyBorder="1"/>
    <xf numFmtId="0" fontId="16" fillId="0" borderId="0" xfId="0" applyFont="1" applyAlignment="1">
      <alignment wrapText="1"/>
    </xf>
    <xf numFmtId="0" fontId="15" fillId="2" borderId="2" xfId="0" applyFont="1" applyFill="1" applyBorder="1" applyAlignment="1">
      <alignment horizontal="center" vertical="center" wrapText="1"/>
    </xf>
    <xf numFmtId="0" fontId="15" fillId="2" borderId="2" xfId="0" applyFont="1" applyFill="1" applyBorder="1" applyAlignment="1">
      <alignment vertical="center" wrapText="1"/>
    </xf>
    <xf numFmtId="0" fontId="17" fillId="3" borderId="7" xfId="0" applyFont="1" applyFill="1" applyBorder="1" applyAlignment="1">
      <alignment horizontal="left" vertical="center" wrapText="1"/>
    </xf>
    <xf numFmtId="0" fontId="17" fillId="3" borderId="7" xfId="0" applyFont="1" applyFill="1" applyBorder="1" applyAlignment="1">
      <alignment horizontal="center" vertical="center" wrapText="1"/>
    </xf>
    <xf numFmtId="0" fontId="16" fillId="3" borderId="0" xfId="0" applyFont="1" applyFill="1" applyAlignment="1">
      <alignment wrapText="1"/>
    </xf>
    <xf numFmtId="43" fontId="17" fillId="3" borderId="7" xfId="1" applyFont="1" applyFill="1" applyBorder="1" applyAlignment="1">
      <alignment horizontal="center" vertical="center" wrapText="1"/>
    </xf>
    <xf numFmtId="43" fontId="17" fillId="3" borderId="7" xfId="1" applyFont="1" applyFill="1" applyBorder="1" applyAlignment="1">
      <alignment vertical="center" wrapText="1"/>
    </xf>
    <xf numFmtId="0" fontId="16" fillId="3" borderId="7" xfId="0" applyFont="1" applyFill="1" applyBorder="1" applyAlignment="1">
      <alignment vertical="center" wrapText="1"/>
    </xf>
    <xf numFmtId="0" fontId="16" fillId="3" borderId="7" xfId="0" applyFont="1" applyFill="1" applyBorder="1" applyAlignment="1">
      <alignment horizontal="center" vertical="center" wrapText="1"/>
    </xf>
    <xf numFmtId="43" fontId="16" fillId="3" borderId="7" xfId="1" applyFont="1" applyFill="1" applyBorder="1" applyAlignment="1">
      <alignment vertical="center" wrapText="1"/>
    </xf>
    <xf numFmtId="0" fontId="16" fillId="3" borderId="0" xfId="0" applyFont="1" applyFill="1" applyAlignment="1">
      <alignment vertical="center" wrapText="1"/>
    </xf>
    <xf numFmtId="0" fontId="16" fillId="3" borderId="7" xfId="0" applyFont="1" applyFill="1" applyBorder="1" applyAlignment="1">
      <alignment wrapText="1"/>
    </xf>
    <xf numFmtId="43" fontId="16" fillId="3" borderId="7" xfId="1" applyFont="1" applyFill="1" applyBorder="1" applyAlignment="1">
      <alignment wrapText="1"/>
    </xf>
    <xf numFmtId="0" fontId="16" fillId="0" borderId="0" xfId="0" applyFont="1" applyAlignment="1">
      <alignment horizontal="center" vertical="center" wrapText="1"/>
    </xf>
    <xf numFmtId="0" fontId="16" fillId="3" borderId="7" xfId="0" applyFont="1" applyFill="1" applyBorder="1" applyAlignment="1">
      <alignment horizontal="left" vertical="center" wrapText="1"/>
    </xf>
    <xf numFmtId="0" fontId="16" fillId="3" borderId="7" xfId="0" applyFont="1" applyFill="1" applyBorder="1" applyAlignment="1">
      <alignment horizontal="left" wrapText="1"/>
    </xf>
    <xf numFmtId="0" fontId="16" fillId="0" borderId="0" xfId="0" applyFont="1" applyAlignment="1">
      <alignment horizontal="left" wrapText="1"/>
    </xf>
    <xf numFmtId="0" fontId="16" fillId="3" borderId="9" xfId="0" applyFont="1" applyFill="1" applyBorder="1" applyAlignment="1">
      <alignment horizontal="left" wrapText="1"/>
    </xf>
    <xf numFmtId="0" fontId="16" fillId="3" borderId="9" xfId="0" applyFont="1" applyFill="1" applyBorder="1" applyAlignment="1">
      <alignment wrapText="1"/>
    </xf>
    <xf numFmtId="0" fontId="16" fillId="3" borderId="9" xfId="0" applyFont="1" applyFill="1" applyBorder="1" applyAlignment="1">
      <alignment horizontal="center" vertical="center" wrapText="1"/>
    </xf>
    <xf numFmtId="43" fontId="16" fillId="3" borderId="9" xfId="1" applyFont="1" applyFill="1" applyBorder="1" applyAlignment="1">
      <alignment wrapText="1"/>
    </xf>
    <xf numFmtId="15" fontId="16" fillId="8" borderId="17" xfId="0" applyNumberFormat="1" applyFont="1" applyFill="1" applyBorder="1" applyAlignment="1">
      <alignment wrapText="1"/>
    </xf>
    <xf numFmtId="0" fontId="16" fillId="8" borderId="18" xfId="0" applyFont="1" applyFill="1" applyBorder="1" applyAlignment="1">
      <alignment wrapText="1"/>
    </xf>
    <xf numFmtId="0" fontId="16" fillId="8" borderId="18" xfId="0" applyFont="1" applyFill="1" applyBorder="1" applyAlignment="1">
      <alignment horizontal="center" vertical="center" wrapText="1"/>
    </xf>
    <xf numFmtId="0" fontId="16" fillId="8" borderId="19" xfId="0" applyFont="1" applyFill="1" applyBorder="1" applyAlignment="1">
      <alignment wrapText="1"/>
    </xf>
    <xf numFmtId="43" fontId="18" fillId="8" borderId="18" xfId="1" applyFont="1" applyFill="1" applyBorder="1" applyAlignment="1">
      <alignment wrapText="1"/>
    </xf>
    <xf numFmtId="0" fontId="17" fillId="9" borderId="7" xfId="0" applyFont="1" applyFill="1" applyBorder="1" applyAlignment="1">
      <alignment horizontal="left" vertical="center" wrapText="1"/>
    </xf>
    <xf numFmtId="0" fontId="17" fillId="9" borderId="7" xfId="0" applyFont="1" applyFill="1" applyBorder="1" applyAlignment="1">
      <alignment horizontal="center" vertical="center" wrapText="1"/>
    </xf>
    <xf numFmtId="43" fontId="17" fillId="9" borderId="7" xfId="1" applyFont="1" applyFill="1" applyBorder="1" applyAlignment="1">
      <alignment horizontal="center" vertical="center" wrapText="1"/>
    </xf>
    <xf numFmtId="43" fontId="17" fillId="9" borderId="7" xfId="1" applyFont="1" applyFill="1" applyBorder="1" applyAlignment="1">
      <alignment vertical="center" wrapText="1"/>
    </xf>
    <xf numFmtId="43" fontId="14" fillId="8" borderId="18" xfId="1" applyFont="1" applyFill="1" applyBorder="1" applyAlignment="1">
      <alignment wrapText="1"/>
    </xf>
    <xf numFmtId="43" fontId="16" fillId="10" borderId="0" xfId="1" applyFont="1" applyFill="1" applyAlignment="1">
      <alignment wrapText="1"/>
    </xf>
    <xf numFmtId="43" fontId="14" fillId="10" borderId="0" xfId="0" applyNumberFormat="1" applyFont="1" applyFill="1" applyAlignment="1">
      <alignment wrapText="1"/>
    </xf>
    <xf numFmtId="0" fontId="17" fillId="3" borderId="11" xfId="0" applyFont="1" applyFill="1" applyBorder="1" applyAlignment="1">
      <alignment horizontal="left" vertical="center" wrapText="1"/>
    </xf>
    <xf numFmtId="0" fontId="17" fillId="3" borderId="11" xfId="0" applyFont="1" applyFill="1" applyBorder="1" applyAlignment="1">
      <alignment horizontal="center" vertical="center" wrapText="1"/>
    </xf>
    <xf numFmtId="43" fontId="17" fillId="3" borderId="11" xfId="1" applyFont="1" applyFill="1" applyBorder="1" applyAlignment="1">
      <alignment horizontal="center" vertical="center" wrapText="1"/>
    </xf>
    <xf numFmtId="43" fontId="17" fillId="3" borderId="11" xfId="1" applyFont="1" applyFill="1" applyBorder="1" applyAlignment="1">
      <alignment vertical="center" wrapText="1"/>
    </xf>
    <xf numFmtId="0" fontId="17" fillId="3" borderId="22" xfId="0" applyFont="1" applyFill="1" applyBorder="1" applyAlignment="1">
      <alignment horizontal="left" vertical="center" wrapText="1"/>
    </xf>
    <xf numFmtId="0" fontId="17" fillId="3" borderId="22" xfId="0" applyFont="1" applyFill="1" applyBorder="1" applyAlignment="1">
      <alignment horizontal="center" vertical="center" wrapText="1"/>
    </xf>
    <xf numFmtId="0" fontId="17" fillId="3" borderId="22" xfId="0" applyFont="1" applyFill="1" applyBorder="1" applyAlignment="1">
      <alignment vertical="center" wrapText="1"/>
    </xf>
    <xf numFmtId="0" fontId="17" fillId="3" borderId="23" xfId="0" applyFont="1" applyFill="1" applyBorder="1" applyAlignment="1">
      <alignment horizontal="center" vertical="center" wrapText="1"/>
    </xf>
    <xf numFmtId="0" fontId="17" fillId="3" borderId="25" xfId="0" applyFont="1" applyFill="1" applyBorder="1" applyAlignment="1">
      <alignment horizontal="left" vertical="center" wrapText="1"/>
    </xf>
    <xf numFmtId="0" fontId="17" fillId="9" borderId="27" xfId="0" applyFont="1" applyFill="1" applyBorder="1" applyAlignment="1">
      <alignment horizontal="left" vertical="center" wrapText="1"/>
    </xf>
    <xf numFmtId="0" fontId="17" fillId="9" borderId="27" xfId="0" applyFont="1" applyFill="1" applyBorder="1" applyAlignment="1">
      <alignment horizontal="center" vertical="center" wrapText="1"/>
    </xf>
    <xf numFmtId="43" fontId="17" fillId="9" borderId="27" xfId="1" applyFont="1" applyFill="1" applyBorder="1" applyAlignment="1">
      <alignment horizontal="center" vertical="center" wrapText="1"/>
    </xf>
    <xf numFmtId="43" fontId="17" fillId="9" borderId="27" xfId="1" applyFont="1" applyFill="1" applyBorder="1" applyAlignment="1">
      <alignment vertical="center" wrapText="1"/>
    </xf>
    <xf numFmtId="0" fontId="17" fillId="9" borderId="28" xfId="0" applyFont="1" applyFill="1" applyBorder="1" applyAlignment="1">
      <alignment horizontal="left" vertical="center" wrapText="1"/>
    </xf>
    <xf numFmtId="43" fontId="17" fillId="3" borderId="22" xfId="1" applyFont="1" applyFill="1" applyBorder="1" applyAlignment="1">
      <alignment horizontal="center" vertical="center" wrapText="1"/>
    </xf>
    <xf numFmtId="43" fontId="17" fillId="3" borderId="22" xfId="1" applyFont="1" applyFill="1" applyBorder="1" applyAlignment="1">
      <alignment vertical="center" wrapText="1"/>
    </xf>
    <xf numFmtId="0" fontId="17" fillId="3" borderId="23" xfId="0" applyFont="1" applyFill="1" applyBorder="1" applyAlignment="1">
      <alignment horizontal="left" vertical="center" wrapText="1"/>
    </xf>
    <xf numFmtId="0" fontId="17" fillId="9" borderId="25" xfId="0" applyFont="1" applyFill="1" applyBorder="1" applyAlignment="1">
      <alignment horizontal="left" vertical="center" wrapText="1"/>
    </xf>
    <xf numFmtId="0" fontId="17" fillId="3" borderId="27" xfId="0" applyFont="1" applyFill="1" applyBorder="1" applyAlignment="1">
      <alignment horizontal="left" vertical="center" wrapText="1"/>
    </xf>
    <xf numFmtId="0" fontId="17" fillId="3" borderId="27" xfId="0" applyFont="1" applyFill="1" applyBorder="1" applyAlignment="1">
      <alignment horizontal="center" vertical="center" wrapText="1"/>
    </xf>
    <xf numFmtId="43" fontId="17" fillId="3" borderId="27" xfId="1" applyFont="1" applyFill="1" applyBorder="1" applyAlignment="1">
      <alignment horizontal="center" vertical="center" wrapText="1"/>
    </xf>
    <xf numFmtId="43" fontId="17" fillId="3" borderId="27" xfId="1" applyFont="1" applyFill="1" applyBorder="1" applyAlignment="1">
      <alignment vertical="center" wrapText="1"/>
    </xf>
    <xf numFmtId="0" fontId="17" fillId="3" borderId="28" xfId="0" applyFont="1" applyFill="1" applyBorder="1" applyAlignment="1">
      <alignment horizontal="left" vertical="center" wrapText="1"/>
    </xf>
    <xf numFmtId="0" fontId="14" fillId="8" borderId="18" xfId="0" applyFont="1" applyFill="1" applyBorder="1" applyAlignment="1">
      <alignment horizontal="center" wrapText="1"/>
    </xf>
    <xf numFmtId="15" fontId="17" fillId="3" borderId="21" xfId="0" applyNumberFormat="1" applyFont="1" applyFill="1" applyBorder="1" applyAlignment="1">
      <alignment horizontal="center" vertical="center" wrapText="1"/>
    </xf>
    <xf numFmtId="15" fontId="17" fillId="3" borderId="24" xfId="0" applyNumberFormat="1" applyFont="1" applyFill="1" applyBorder="1" applyAlignment="1">
      <alignment horizontal="center" vertical="center" wrapText="1"/>
    </xf>
    <xf numFmtId="15" fontId="17" fillId="3" borderId="26" xfId="0" applyNumberFormat="1" applyFont="1" applyFill="1" applyBorder="1" applyAlignment="1">
      <alignment horizontal="center" vertical="center" wrapText="1"/>
    </xf>
    <xf numFmtId="15" fontId="17" fillId="3" borderId="10" xfId="0" applyNumberFormat="1" applyFont="1" applyFill="1" applyBorder="1" applyAlignment="1">
      <alignment horizontal="center" vertical="center" wrapText="1"/>
    </xf>
    <xf numFmtId="15" fontId="17" fillId="3" borderId="20" xfId="0" applyNumberFormat="1" applyFont="1" applyFill="1" applyBorder="1" applyAlignment="1">
      <alignment horizontal="center" vertical="center" wrapText="1"/>
    </xf>
    <xf numFmtId="0" fontId="15" fillId="2" borderId="8" xfId="0" applyFont="1" applyFill="1" applyBorder="1" applyAlignment="1">
      <alignment horizontal="center" vertical="center" wrapText="1"/>
    </xf>
    <xf numFmtId="0" fontId="16" fillId="0" borderId="8" xfId="0" applyFont="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15" fontId="7" fillId="3" borderId="9"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15" fontId="2" fillId="0" borderId="9" xfId="0" applyNumberFormat="1" applyFont="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1" fillId="2" borderId="6" xfId="0" applyFont="1" applyFill="1" applyBorder="1" applyAlignment="1">
      <alignment horizontal="left" vertical="center" wrapText="1"/>
    </xf>
    <xf numFmtId="15" fontId="2" fillId="0" borderId="9" xfId="0" applyNumberFormat="1" applyFont="1"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1" fillId="2" borderId="2" xfId="0" applyFont="1" applyFill="1" applyBorder="1" applyAlignment="1">
      <alignment horizontal="left" vertical="center" wrapText="1"/>
    </xf>
    <xf numFmtId="0" fontId="3" fillId="0" borderId="8" xfId="0" applyFont="1" applyBorder="1" applyAlignment="1">
      <alignment horizontal="left" vertical="center" wrapText="1"/>
    </xf>
    <xf numFmtId="0" fontId="0" fillId="0" borderId="7" xfId="0" applyBorder="1"/>
    <xf numFmtId="0" fontId="0" fillId="0" borderId="29" xfId="0" applyBorder="1" applyAlignment="1">
      <alignment horizontal="center"/>
    </xf>
    <xf numFmtId="0" fontId="0" fillId="0" borderId="30" xfId="0" applyBorder="1" applyAlignment="1">
      <alignment horizontal="center"/>
    </xf>
    <xf numFmtId="0" fontId="0" fillId="0" borderId="11" xfId="0" applyBorder="1"/>
    <xf numFmtId="43" fontId="0" fillId="0" borderId="11" xfId="1" applyFont="1" applyBorder="1"/>
    <xf numFmtId="0" fontId="10" fillId="7" borderId="17" xfId="0" applyFont="1" applyFill="1" applyBorder="1" applyAlignment="1">
      <alignment horizontal="center"/>
    </xf>
    <xf numFmtId="0" fontId="10" fillId="7" borderId="18" xfId="0" applyFont="1" applyFill="1" applyBorder="1" applyAlignment="1">
      <alignment horizontal="center"/>
    </xf>
    <xf numFmtId="0" fontId="10" fillId="7" borderId="18" xfId="0" applyFont="1" applyFill="1" applyBorder="1" applyAlignment="1">
      <alignment horizontal="center" wrapText="1"/>
    </xf>
    <xf numFmtId="0" fontId="10" fillId="7" borderId="19" xfId="0" applyFont="1" applyFill="1" applyBorder="1" applyAlignment="1">
      <alignment horizontal="center" wrapText="1"/>
    </xf>
    <xf numFmtId="0" fontId="0" fillId="0" borderId="32" xfId="0" applyBorder="1" applyAlignment="1">
      <alignment horizontal="center"/>
    </xf>
    <xf numFmtId="0" fontId="0" fillId="0" borderId="9" xfId="0" applyBorder="1"/>
    <xf numFmtId="0" fontId="0" fillId="8" borderId="17" xfId="0" applyFill="1" applyBorder="1"/>
    <xf numFmtId="9" fontId="10" fillId="8" borderId="18" xfId="0" applyNumberFormat="1" applyFont="1" applyFill="1" applyBorder="1"/>
    <xf numFmtId="0" fontId="10" fillId="8" borderId="18" xfId="0" applyFont="1" applyFill="1" applyBorder="1"/>
    <xf numFmtId="43" fontId="10" fillId="8" borderId="18" xfId="1" applyFont="1" applyFill="1" applyBorder="1"/>
    <xf numFmtId="43" fontId="10" fillId="8" borderId="19" xfId="1" applyFont="1" applyFill="1" applyBorder="1"/>
    <xf numFmtId="0" fontId="14" fillId="0" borderId="33" xfId="0" applyFont="1" applyBorder="1" applyAlignment="1">
      <alignment horizontal="center"/>
    </xf>
    <xf numFmtId="0" fontId="14" fillId="0" borderId="34" xfId="0" applyFont="1" applyBorder="1" applyAlignment="1">
      <alignment horizontal="center"/>
    </xf>
    <xf numFmtId="0" fontId="14" fillId="0" borderId="35" xfId="0" applyFont="1" applyBorder="1" applyAlignment="1">
      <alignment horizontal="center"/>
    </xf>
    <xf numFmtId="43" fontId="0" fillId="0" borderId="31" xfId="0" applyNumberFormat="1" applyBorder="1"/>
    <xf numFmtId="43" fontId="0" fillId="0" borderId="36" xfId="0" applyNumberFormat="1" applyBorder="1"/>
    <xf numFmtId="43" fontId="10" fillId="8" borderId="19" xfId="0" applyNumberFormat="1" applyFont="1" applyFill="1" applyBorder="1"/>
  </cellXfs>
  <cellStyles count="2">
    <cellStyle name="Comma" xfId="1" builtinId="3"/>
    <cellStyle name="Normal" xfId="0" builtinId="0"/>
  </cellStyles>
  <dxfs count="0"/>
  <tableStyles count="0" defaultTableStyle="TableStyleMedium2" defaultPivotStyle="PivotStyleLight16"/>
  <colors>
    <mruColors>
      <color rgb="FFFF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5F90A-990C-444B-92B6-8C0676D4CBD0}">
  <dimension ref="A1:K29"/>
  <sheetViews>
    <sheetView view="pageBreakPreview" zoomScale="69" zoomScaleNormal="90" zoomScaleSheetLayoutView="69" workbookViewId="0">
      <pane xSplit="2" ySplit="2" topLeftCell="C18" activePane="bottomRight" state="frozen"/>
      <selection pane="topRight" activeCell="F1" sqref="F1"/>
      <selection pane="bottomLeft" activeCell="A3" sqref="A3"/>
      <selection pane="bottomRight" activeCell="H20" sqref="H20"/>
    </sheetView>
  </sheetViews>
  <sheetFormatPr defaultColWidth="9.109375" defaultRowHeight="15.6" x14ac:dyDescent="0.3"/>
  <cols>
    <col min="1" max="1" width="15.109375" style="74" customWidth="1"/>
    <col min="2" max="2" width="45.88671875" style="91" customWidth="1"/>
    <col min="3" max="3" width="19" style="74" bestFit="1" customWidth="1"/>
    <col min="4" max="4" width="26.6640625" style="88" bestFit="1" customWidth="1"/>
    <col min="5" max="6" width="11.21875" style="74" bestFit="1" customWidth="1"/>
    <col min="7" max="8" width="12.33203125" style="74" bestFit="1" customWidth="1"/>
    <col min="9" max="9" width="16.6640625" style="74" bestFit="1" customWidth="1"/>
    <col min="10" max="10" width="14.21875" style="74" bestFit="1" customWidth="1"/>
    <col min="11" max="11" width="53" style="74" customWidth="1"/>
    <col min="12" max="16384" width="9.109375" style="74"/>
  </cols>
  <sheetData>
    <row r="1" spans="1:11" x14ac:dyDescent="0.3">
      <c r="A1" s="139" t="s">
        <v>5</v>
      </c>
      <c r="B1" s="139" t="s">
        <v>9</v>
      </c>
      <c r="C1" s="139" t="s">
        <v>7</v>
      </c>
      <c r="D1" s="139" t="s">
        <v>0</v>
      </c>
      <c r="E1" s="141" t="s">
        <v>386</v>
      </c>
      <c r="F1" s="142"/>
      <c r="G1" s="142"/>
      <c r="H1" s="142"/>
      <c r="I1" s="142"/>
      <c r="J1" s="143"/>
      <c r="K1" s="137" t="s">
        <v>23</v>
      </c>
    </row>
    <row r="2" spans="1:11" ht="31.8" thickBot="1" x14ac:dyDescent="0.35">
      <c r="A2" s="140"/>
      <c r="B2" s="140"/>
      <c r="C2" s="140"/>
      <c r="D2" s="140"/>
      <c r="E2" s="75" t="s">
        <v>1</v>
      </c>
      <c r="F2" s="75" t="s">
        <v>4</v>
      </c>
      <c r="G2" s="75" t="s">
        <v>27</v>
      </c>
      <c r="H2" s="75" t="s">
        <v>42</v>
      </c>
      <c r="I2" s="76" t="s">
        <v>393</v>
      </c>
      <c r="J2" s="76" t="s">
        <v>392</v>
      </c>
      <c r="K2" s="138"/>
    </row>
    <row r="3" spans="1:11" s="79" customFormat="1" x14ac:dyDescent="0.3">
      <c r="A3" s="132">
        <v>44197</v>
      </c>
      <c r="B3" s="112" t="s">
        <v>304</v>
      </c>
      <c r="C3" s="113"/>
      <c r="D3" s="113"/>
      <c r="E3" s="113"/>
      <c r="F3" s="113"/>
      <c r="G3" s="113"/>
      <c r="H3" s="113"/>
      <c r="I3" s="114"/>
      <c r="J3" s="114"/>
      <c r="K3" s="115"/>
    </row>
    <row r="4" spans="1:11" s="79" customFormat="1" ht="46.8" x14ac:dyDescent="0.3">
      <c r="A4" s="133"/>
      <c r="B4" s="77" t="s">
        <v>288</v>
      </c>
      <c r="C4" s="78" t="s">
        <v>22</v>
      </c>
      <c r="D4" s="78">
        <v>102155</v>
      </c>
      <c r="E4" s="80"/>
      <c r="F4" s="80"/>
      <c r="G4" s="80">
        <v>65000</v>
      </c>
      <c r="H4" s="80"/>
      <c r="I4" s="81"/>
      <c r="J4" s="81"/>
      <c r="K4" s="116" t="s">
        <v>299</v>
      </c>
    </row>
    <row r="5" spans="1:11" s="79" customFormat="1" ht="31.2" x14ac:dyDescent="0.3">
      <c r="A5" s="133"/>
      <c r="B5" s="77" t="s">
        <v>289</v>
      </c>
      <c r="C5" s="78" t="s">
        <v>22</v>
      </c>
      <c r="D5" s="78">
        <v>102155</v>
      </c>
      <c r="E5" s="80"/>
      <c r="F5" s="80"/>
      <c r="G5" s="80">
        <v>35000</v>
      </c>
      <c r="H5" s="80"/>
      <c r="I5" s="81"/>
      <c r="J5" s="81"/>
      <c r="K5" s="116" t="s">
        <v>303</v>
      </c>
    </row>
    <row r="6" spans="1:11" s="79" customFormat="1" ht="31.2" x14ac:dyDescent="0.3">
      <c r="A6" s="133"/>
      <c r="B6" s="77" t="s">
        <v>266</v>
      </c>
      <c r="C6" s="78" t="s">
        <v>226</v>
      </c>
      <c r="D6" s="78" t="s">
        <v>267</v>
      </c>
      <c r="E6" s="80"/>
      <c r="F6" s="80"/>
      <c r="G6" s="80"/>
      <c r="H6" s="80">
        <v>29844.89</v>
      </c>
      <c r="I6" s="81"/>
      <c r="J6" s="81"/>
      <c r="K6" s="116" t="s">
        <v>245</v>
      </c>
    </row>
    <row r="7" spans="1:11" s="79" customFormat="1" ht="31.2" x14ac:dyDescent="0.3">
      <c r="A7" s="133"/>
      <c r="B7" s="77" t="s">
        <v>227</v>
      </c>
      <c r="C7" s="78" t="s">
        <v>226</v>
      </c>
      <c r="D7" s="78" t="s">
        <v>248</v>
      </c>
      <c r="E7" s="80"/>
      <c r="F7" s="80"/>
      <c r="G7" s="80"/>
      <c r="H7" s="80">
        <v>7589.49</v>
      </c>
      <c r="I7" s="81"/>
      <c r="J7" s="81"/>
      <c r="K7" s="116" t="s">
        <v>64</v>
      </c>
    </row>
    <row r="8" spans="1:11" s="79" customFormat="1" ht="46.8" x14ac:dyDescent="0.3">
      <c r="A8" s="133"/>
      <c r="B8" s="77" t="s">
        <v>201</v>
      </c>
      <c r="C8" s="78" t="s">
        <v>26</v>
      </c>
      <c r="D8" s="78" t="s">
        <v>40</v>
      </c>
      <c r="E8" s="80">
        <v>8280.0400000000009</v>
      </c>
      <c r="F8" s="80"/>
      <c r="G8" s="80"/>
      <c r="H8" s="80"/>
      <c r="I8" s="81"/>
      <c r="J8" s="81"/>
      <c r="K8" s="116" t="s">
        <v>212</v>
      </c>
    </row>
    <row r="9" spans="1:11" s="79" customFormat="1" ht="47.4" thickBot="1" x14ac:dyDescent="0.35">
      <c r="A9" s="134"/>
      <c r="B9" s="117" t="s">
        <v>203</v>
      </c>
      <c r="C9" s="118" t="s">
        <v>26</v>
      </c>
      <c r="D9" s="118" t="s">
        <v>72</v>
      </c>
      <c r="E9" s="119"/>
      <c r="F9" s="119"/>
      <c r="G9" s="119"/>
      <c r="H9" s="119"/>
      <c r="I9" s="120"/>
      <c r="J9" s="120"/>
      <c r="K9" s="121" t="s">
        <v>215</v>
      </c>
    </row>
    <row r="10" spans="1:11" s="79" customFormat="1" ht="31.2" x14ac:dyDescent="0.3">
      <c r="A10" s="132">
        <v>44228</v>
      </c>
      <c r="B10" s="112" t="s">
        <v>391</v>
      </c>
      <c r="C10" s="113" t="s">
        <v>37</v>
      </c>
      <c r="D10" s="113" t="s">
        <v>48</v>
      </c>
      <c r="E10" s="122"/>
      <c r="F10" s="122"/>
      <c r="G10" s="122"/>
      <c r="H10" s="122">
        <v>115543.79</v>
      </c>
      <c r="I10" s="123"/>
      <c r="J10" s="123"/>
      <c r="K10" s="124" t="s">
        <v>169</v>
      </c>
    </row>
    <row r="11" spans="1:11" s="79" customFormat="1" ht="31.2" x14ac:dyDescent="0.3">
      <c r="A11" s="133"/>
      <c r="B11" s="101" t="s">
        <v>185</v>
      </c>
      <c r="C11" s="102" t="s">
        <v>26</v>
      </c>
      <c r="D11" s="102" t="s">
        <v>72</v>
      </c>
      <c r="E11" s="103">
        <v>14800</v>
      </c>
      <c r="F11" s="103"/>
      <c r="G11" s="103"/>
      <c r="H11" s="103"/>
      <c r="I11" s="104"/>
      <c r="J11" s="104"/>
      <c r="K11" s="125" t="s">
        <v>187</v>
      </c>
    </row>
    <row r="12" spans="1:11" s="79" customFormat="1" ht="31.2" x14ac:dyDescent="0.3">
      <c r="A12" s="133"/>
      <c r="B12" s="77" t="s">
        <v>155</v>
      </c>
      <c r="C12" s="78" t="s">
        <v>44</v>
      </c>
      <c r="D12" s="78" t="s">
        <v>160</v>
      </c>
      <c r="E12" s="80"/>
      <c r="F12" s="80">
        <v>22416.83</v>
      </c>
      <c r="G12" s="80"/>
      <c r="H12" s="80"/>
      <c r="I12" s="81"/>
      <c r="J12" s="81"/>
      <c r="K12" s="116" t="s">
        <v>162</v>
      </c>
    </row>
    <row r="13" spans="1:11" s="79" customFormat="1" ht="46.8" x14ac:dyDescent="0.3">
      <c r="A13" s="133"/>
      <c r="B13" s="77" t="s">
        <v>390</v>
      </c>
      <c r="C13" s="78" t="s">
        <v>25</v>
      </c>
      <c r="D13" s="78" t="s">
        <v>164</v>
      </c>
      <c r="E13" s="80"/>
      <c r="F13" s="80"/>
      <c r="G13" s="80">
        <v>23907.23</v>
      </c>
      <c r="H13" s="80"/>
      <c r="I13" s="81"/>
      <c r="J13" s="81"/>
      <c r="K13" s="116" t="s">
        <v>165</v>
      </c>
    </row>
    <row r="14" spans="1:11" s="79" customFormat="1" x14ac:dyDescent="0.3">
      <c r="A14" s="133"/>
      <c r="B14" s="77" t="s">
        <v>119</v>
      </c>
      <c r="C14" s="78" t="s">
        <v>25</v>
      </c>
      <c r="D14" s="78">
        <v>102155</v>
      </c>
      <c r="E14" s="80"/>
      <c r="F14" s="80"/>
      <c r="G14" s="80">
        <v>39515.51</v>
      </c>
      <c r="H14" s="80"/>
      <c r="I14" s="81"/>
      <c r="J14" s="81"/>
      <c r="K14" s="116" t="s">
        <v>123</v>
      </c>
    </row>
    <row r="15" spans="1:11" s="79" customFormat="1" ht="47.4" thickBot="1" x14ac:dyDescent="0.35">
      <c r="A15" s="134"/>
      <c r="B15" s="126" t="s">
        <v>124</v>
      </c>
      <c r="C15" s="127" t="s">
        <v>25</v>
      </c>
      <c r="D15" s="127" t="s">
        <v>67</v>
      </c>
      <c r="E15" s="128"/>
      <c r="F15" s="128"/>
      <c r="G15" s="128">
        <f>82000+77000</f>
        <v>159000</v>
      </c>
      <c r="H15" s="128"/>
      <c r="I15" s="129"/>
      <c r="J15" s="129"/>
      <c r="K15" s="130" t="s">
        <v>127</v>
      </c>
    </row>
    <row r="16" spans="1:11" s="79" customFormat="1" x14ac:dyDescent="0.3">
      <c r="A16" s="135">
        <v>44256</v>
      </c>
      <c r="B16" s="108" t="s">
        <v>59</v>
      </c>
      <c r="C16" s="109" t="s">
        <v>47</v>
      </c>
      <c r="D16" s="109" t="s">
        <v>62</v>
      </c>
      <c r="E16" s="110"/>
      <c r="F16" s="110"/>
      <c r="G16" s="110"/>
      <c r="H16" s="110">
        <v>107225.24</v>
      </c>
      <c r="I16" s="111"/>
      <c r="J16" s="111"/>
      <c r="K16" s="108" t="s">
        <v>64</v>
      </c>
    </row>
    <row r="17" spans="1:11" s="79" customFormat="1" ht="46.8" x14ac:dyDescent="0.3">
      <c r="A17" s="135"/>
      <c r="B17" s="77" t="s">
        <v>65</v>
      </c>
      <c r="C17" s="78" t="s">
        <v>32</v>
      </c>
      <c r="D17" s="78" t="s">
        <v>67</v>
      </c>
      <c r="E17" s="80"/>
      <c r="F17" s="80"/>
      <c r="G17" s="80">
        <v>33891.120000000003</v>
      </c>
      <c r="H17" s="80"/>
      <c r="I17" s="81"/>
      <c r="J17" s="81"/>
      <c r="K17" s="77" t="s">
        <v>69</v>
      </c>
    </row>
    <row r="18" spans="1:11" s="79" customFormat="1" ht="31.2" x14ac:dyDescent="0.3">
      <c r="A18" s="135"/>
      <c r="B18" s="77" t="s">
        <v>70</v>
      </c>
      <c r="C18" s="78" t="s">
        <v>26</v>
      </c>
      <c r="D18" s="78" t="s">
        <v>72</v>
      </c>
      <c r="E18" s="80">
        <v>12500</v>
      </c>
      <c r="F18" s="80"/>
      <c r="G18" s="80"/>
      <c r="H18" s="80"/>
      <c r="I18" s="81"/>
      <c r="J18" s="81"/>
      <c r="K18" s="77" t="s">
        <v>74</v>
      </c>
    </row>
    <row r="19" spans="1:11" s="79" customFormat="1" ht="109.2" x14ac:dyDescent="0.3">
      <c r="A19" s="135"/>
      <c r="B19" s="77" t="s">
        <v>75</v>
      </c>
      <c r="C19" s="78" t="s">
        <v>26</v>
      </c>
      <c r="D19" s="78" t="s">
        <v>40</v>
      </c>
      <c r="E19" s="80">
        <v>11525.18</v>
      </c>
      <c r="F19" s="80"/>
      <c r="G19" s="80"/>
      <c r="H19" s="80"/>
      <c r="I19" s="81"/>
      <c r="J19" s="81"/>
      <c r="K19" s="77" t="s">
        <v>79</v>
      </c>
    </row>
    <row r="20" spans="1:11" s="79" customFormat="1" ht="46.8" x14ac:dyDescent="0.3">
      <c r="A20" s="135"/>
      <c r="B20" s="77" t="s">
        <v>80</v>
      </c>
      <c r="C20" s="78" t="s">
        <v>26</v>
      </c>
      <c r="D20" s="78" t="s">
        <v>40</v>
      </c>
      <c r="E20" s="80">
        <v>8280.0400000000009</v>
      </c>
      <c r="F20" s="80"/>
      <c r="G20" s="80"/>
      <c r="H20" s="80"/>
      <c r="I20" s="81"/>
      <c r="J20" s="81"/>
      <c r="K20" s="77" t="s">
        <v>83</v>
      </c>
    </row>
    <row r="21" spans="1:11" s="79" customFormat="1" ht="31.2" x14ac:dyDescent="0.3">
      <c r="A21" s="135"/>
      <c r="B21" s="77" t="s">
        <v>389</v>
      </c>
      <c r="C21" s="78" t="s">
        <v>88</v>
      </c>
      <c r="D21" s="78" t="s">
        <v>104</v>
      </c>
      <c r="E21" s="80"/>
      <c r="F21" s="80"/>
      <c r="G21" s="80">
        <v>10062</v>
      </c>
      <c r="H21" s="80"/>
      <c r="I21" s="81"/>
      <c r="J21" s="81"/>
      <c r="K21" s="77" t="s">
        <v>107</v>
      </c>
    </row>
    <row r="22" spans="1:11" s="79" customFormat="1" ht="31.2" x14ac:dyDescent="0.3">
      <c r="A22" s="135"/>
      <c r="B22" s="77" t="s">
        <v>307</v>
      </c>
      <c r="C22" s="78" t="s">
        <v>14</v>
      </c>
      <c r="D22" s="78" t="s">
        <v>310</v>
      </c>
      <c r="E22" s="80"/>
      <c r="F22" s="80"/>
      <c r="G22" s="80">
        <v>9050.7099999999991</v>
      </c>
      <c r="H22" s="80"/>
      <c r="I22" s="81"/>
      <c r="J22" s="81"/>
      <c r="K22" s="77" t="s">
        <v>311</v>
      </c>
    </row>
    <row r="23" spans="1:11" s="85" customFormat="1" ht="31.2" x14ac:dyDescent="0.3">
      <c r="A23" s="135"/>
      <c r="B23" s="89" t="s">
        <v>317</v>
      </c>
      <c r="C23" s="82" t="s">
        <v>37</v>
      </c>
      <c r="D23" s="83">
        <v>110744</v>
      </c>
      <c r="E23" s="84"/>
      <c r="F23" s="84"/>
      <c r="G23" s="84"/>
      <c r="H23" s="84">
        <v>56227.33</v>
      </c>
      <c r="I23" s="84"/>
      <c r="J23" s="84"/>
      <c r="K23" s="89" t="s">
        <v>338</v>
      </c>
    </row>
    <row r="24" spans="1:11" s="79" customFormat="1" ht="31.2" x14ac:dyDescent="0.3">
      <c r="A24" s="135"/>
      <c r="B24" s="90" t="s">
        <v>319</v>
      </c>
      <c r="C24" s="86" t="s">
        <v>37</v>
      </c>
      <c r="D24" s="83">
        <v>110744</v>
      </c>
      <c r="E24" s="87"/>
      <c r="F24" s="87"/>
      <c r="G24" s="87"/>
      <c r="H24" s="87">
        <v>54055.53</v>
      </c>
      <c r="I24" s="87"/>
      <c r="J24" s="87"/>
      <c r="K24" s="89" t="s">
        <v>338</v>
      </c>
    </row>
    <row r="25" spans="1:11" s="79" customFormat="1" ht="46.8" x14ac:dyDescent="0.3">
      <c r="A25" s="135"/>
      <c r="B25" s="90" t="s">
        <v>328</v>
      </c>
      <c r="C25" s="86" t="s">
        <v>22</v>
      </c>
      <c r="D25" s="83" t="s">
        <v>352</v>
      </c>
      <c r="E25" s="87"/>
      <c r="F25" s="87"/>
      <c r="G25" s="87">
        <v>20000</v>
      </c>
      <c r="H25" s="87"/>
      <c r="I25" s="87"/>
      <c r="J25" s="87"/>
      <c r="K25" s="90" t="s">
        <v>354</v>
      </c>
    </row>
    <row r="26" spans="1:11" s="79" customFormat="1" ht="31.8" thickBot="1" x14ac:dyDescent="0.35">
      <c r="A26" s="136"/>
      <c r="B26" s="92" t="s">
        <v>388</v>
      </c>
      <c r="C26" s="93" t="s">
        <v>22</v>
      </c>
      <c r="D26" s="94" t="s">
        <v>360</v>
      </c>
      <c r="E26" s="95"/>
      <c r="F26" s="95"/>
      <c r="G26" s="95">
        <f>20000+4284.08</f>
        <v>24284.080000000002</v>
      </c>
      <c r="H26" s="95"/>
      <c r="I26" s="95"/>
      <c r="J26" s="95"/>
      <c r="K26" s="92" t="s">
        <v>375</v>
      </c>
    </row>
    <row r="27" spans="1:11" s="79" customFormat="1" ht="18.600000000000001" thickBot="1" x14ac:dyDescent="0.4">
      <c r="A27" s="96"/>
      <c r="B27" s="131" t="s">
        <v>387</v>
      </c>
      <c r="C27" s="97"/>
      <c r="D27" s="98"/>
      <c r="E27" s="100">
        <f>SUM(E4:E26)</f>
        <v>55385.26</v>
      </c>
      <c r="F27" s="100">
        <f>SUM(F4:F26)</f>
        <v>22416.83</v>
      </c>
      <c r="G27" s="100">
        <f>SUM(G4:G26)</f>
        <v>419710.65</v>
      </c>
      <c r="H27" s="100">
        <f>SUM(H4:H26)</f>
        <v>370486.27</v>
      </c>
      <c r="I27" s="105">
        <f>SUM(E27:H27)</f>
        <v>867999.01</v>
      </c>
      <c r="J27" s="105">
        <f>I27*0.3*0.97</f>
        <v>252587.71190999998</v>
      </c>
      <c r="K27" s="99"/>
    </row>
    <row r="28" spans="1:11" ht="18.600000000000001" thickBot="1" x14ac:dyDescent="0.4">
      <c r="J28" s="105"/>
    </row>
    <row r="29" spans="1:11" ht="18.600000000000001" thickBot="1" x14ac:dyDescent="0.4">
      <c r="E29" s="106">
        <v>67893.62</v>
      </c>
      <c r="F29" s="106">
        <v>22416.83</v>
      </c>
      <c r="G29" s="106">
        <v>375426.57</v>
      </c>
      <c r="H29" s="106">
        <v>370486.27</v>
      </c>
      <c r="I29" s="107">
        <f>SUM(E29:H29)</f>
        <v>836223.29</v>
      </c>
      <c r="J29" s="105">
        <f t="shared" ref="J29" si="0">I29*0.3*0.97</f>
        <v>243340.97738999999</v>
      </c>
    </row>
  </sheetData>
  <mergeCells count="9">
    <mergeCell ref="A3:A9"/>
    <mergeCell ref="A10:A15"/>
    <mergeCell ref="A16:A26"/>
    <mergeCell ref="K1:K2"/>
    <mergeCell ref="A1:A2"/>
    <mergeCell ref="B1:B2"/>
    <mergeCell ref="C1:C2"/>
    <mergeCell ref="D1:D2"/>
    <mergeCell ref="E1:J1"/>
  </mergeCells>
  <pageMargins left="0.7" right="0.7" top="0.75" bottom="0.75" header="0.3" footer="0.3"/>
  <pageSetup scale="2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55660-D094-4087-9E83-6C1D86FF3F2B}">
  <dimension ref="B4:G14"/>
  <sheetViews>
    <sheetView tabSelected="1" workbookViewId="0">
      <selection activeCell="K14" sqref="K14"/>
    </sheetView>
  </sheetViews>
  <sheetFormatPr defaultRowHeight="14.4" x14ac:dyDescent="0.3"/>
  <cols>
    <col min="2" max="2" width="5.33203125" bestFit="1" customWidth="1"/>
    <col min="3" max="3" width="13.33203125" bestFit="1" customWidth="1"/>
    <col min="4" max="4" width="13.33203125" customWidth="1"/>
    <col min="5" max="5" width="11.109375" bestFit="1" customWidth="1"/>
    <col min="6" max="6" width="11.44140625" bestFit="1" customWidth="1"/>
    <col min="7" max="7" width="12.5546875" bestFit="1" customWidth="1"/>
  </cols>
  <sheetData>
    <row r="4" spans="2:7" ht="15" thickBot="1" x14ac:dyDescent="0.35"/>
    <row r="5" spans="2:7" ht="18.600000000000001" thickBot="1" x14ac:dyDescent="0.4">
      <c r="B5" s="177" t="s">
        <v>400</v>
      </c>
      <c r="C5" s="178"/>
      <c r="D5" s="178"/>
      <c r="E5" s="178"/>
      <c r="F5" s="178"/>
      <c r="G5" s="179"/>
    </row>
    <row r="6" spans="2:7" ht="29.4" thickBot="1" x14ac:dyDescent="0.35">
      <c r="B6" s="166" t="s">
        <v>397</v>
      </c>
      <c r="C6" s="167" t="s">
        <v>396</v>
      </c>
      <c r="D6" s="168" t="s">
        <v>403</v>
      </c>
      <c r="E6" s="168" t="s">
        <v>404</v>
      </c>
      <c r="F6" s="168" t="s">
        <v>398</v>
      </c>
      <c r="G6" s="169" t="s">
        <v>399</v>
      </c>
    </row>
    <row r="7" spans="2:7" x14ac:dyDescent="0.3">
      <c r="B7" s="163">
        <v>1</v>
      </c>
      <c r="C7" s="164" t="s">
        <v>401</v>
      </c>
      <c r="D7" s="164" t="s">
        <v>410</v>
      </c>
      <c r="E7" s="165">
        <v>55385.26</v>
      </c>
      <c r="F7" s="164"/>
      <c r="G7" s="180">
        <f>E7*0.3*0.97</f>
        <v>16117.11066</v>
      </c>
    </row>
    <row r="8" spans="2:7" x14ac:dyDescent="0.3">
      <c r="B8" s="162">
        <v>2</v>
      </c>
      <c r="C8" s="161" t="s">
        <v>402</v>
      </c>
      <c r="D8" s="161" t="s">
        <v>408</v>
      </c>
      <c r="E8" s="67">
        <v>22416.83</v>
      </c>
      <c r="F8" s="161"/>
      <c r="G8" s="180">
        <f t="shared" ref="G8:G11" si="0">E8*0.3*0.97</f>
        <v>6523.2975299999998</v>
      </c>
    </row>
    <row r="9" spans="2:7" x14ac:dyDescent="0.3">
      <c r="B9" s="162">
        <v>3</v>
      </c>
      <c r="C9" s="161" t="s">
        <v>407</v>
      </c>
      <c r="D9" s="161" t="s">
        <v>409</v>
      </c>
      <c r="E9" s="67">
        <v>419710.65</v>
      </c>
      <c r="F9" s="161"/>
      <c r="G9" s="180">
        <f t="shared" si="0"/>
        <v>122135.79915000001</v>
      </c>
    </row>
    <row r="10" spans="2:7" x14ac:dyDescent="0.3">
      <c r="B10" s="162">
        <v>4</v>
      </c>
      <c r="C10" s="161" t="s">
        <v>394</v>
      </c>
      <c r="D10" s="161" t="s">
        <v>406</v>
      </c>
      <c r="E10" s="67">
        <v>370486.27</v>
      </c>
      <c r="F10" s="161"/>
      <c r="G10" s="180">
        <f t="shared" si="0"/>
        <v>107811.50457</v>
      </c>
    </row>
    <row r="11" spans="2:7" ht="15" thickBot="1" x14ac:dyDescent="0.35">
      <c r="B11" s="170">
        <v>5</v>
      </c>
      <c r="C11" s="171" t="s">
        <v>395</v>
      </c>
      <c r="D11" s="171" t="s">
        <v>405</v>
      </c>
      <c r="E11" s="171"/>
      <c r="F11" s="171"/>
      <c r="G11" s="181">
        <f t="shared" si="0"/>
        <v>0</v>
      </c>
    </row>
    <row r="12" spans="2:7" ht="15" thickBot="1" x14ac:dyDescent="0.35">
      <c r="B12" s="172"/>
      <c r="C12" s="173" t="s">
        <v>384</v>
      </c>
      <c r="D12" s="173"/>
      <c r="E12" s="174"/>
      <c r="F12" s="175">
        <f>SUM(E7:E10)</f>
        <v>867999.01</v>
      </c>
      <c r="G12" s="182">
        <f>SUM(G7:G11)</f>
        <v>252587.71191000001</v>
      </c>
    </row>
    <row r="13" spans="2:7" ht="15" thickBot="1" x14ac:dyDescent="0.35"/>
    <row r="14" spans="2:7" ht="15" thickBot="1" x14ac:dyDescent="0.35">
      <c r="G14" s="176">
        <f>F12*0.3*0.97</f>
        <v>252587.71190999998</v>
      </c>
    </row>
  </sheetData>
  <mergeCells count="1">
    <mergeCell ref="B5:G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65CAC-9E9B-4CD4-B354-39CC1185F997}">
  <dimension ref="A1:N40"/>
  <sheetViews>
    <sheetView view="pageBreakPreview" zoomScale="49" zoomScaleNormal="90" zoomScaleSheetLayoutView="49" workbookViewId="0">
      <pane xSplit="3" ySplit="2" topLeftCell="D3" activePane="bottomRight" state="frozen"/>
      <selection pane="topRight" activeCell="F1" sqref="F1"/>
      <selection pane="bottomLeft" activeCell="A3" sqref="A3"/>
      <selection pane="bottomRight" activeCell="P5" sqref="P5"/>
    </sheetView>
  </sheetViews>
  <sheetFormatPr defaultColWidth="9.109375" defaultRowHeight="18" x14ac:dyDescent="0.35"/>
  <cols>
    <col min="1" max="1" width="15.109375" style="2" customWidth="1"/>
    <col min="2" max="2" width="43.88671875" style="2" customWidth="1"/>
    <col min="3" max="3" width="56" style="2" customWidth="1"/>
    <col min="4" max="4" width="20.6640625" style="2" customWidth="1"/>
    <col min="5" max="5" width="36.33203125" style="11" customWidth="1"/>
    <col min="6" max="6" width="21.6640625" style="2" customWidth="1"/>
    <col min="7" max="7" width="21.109375" style="2" customWidth="1"/>
    <col min="8" max="8" width="24.21875" style="2" customWidth="1"/>
    <col min="9" max="9" width="26.44140625" style="2" customWidth="1"/>
    <col min="10" max="10" width="14.88671875" style="2" customWidth="1"/>
    <col min="11" max="11" width="12.109375" style="2" customWidth="1"/>
    <col min="12" max="12" width="18.88671875" style="2" customWidth="1"/>
    <col min="13" max="13" width="29.44140625" style="2" customWidth="1"/>
    <col min="14" max="14" width="32.88671875" style="9" customWidth="1"/>
    <col min="15" max="16384" width="9.109375" style="2"/>
  </cols>
  <sheetData>
    <row r="1" spans="1:14" ht="54" customHeight="1" x14ac:dyDescent="0.35">
      <c r="A1" s="148" t="s">
        <v>5</v>
      </c>
      <c r="B1" s="148" t="s">
        <v>9</v>
      </c>
      <c r="C1" s="148" t="s">
        <v>41</v>
      </c>
      <c r="D1" s="148" t="s">
        <v>7</v>
      </c>
      <c r="E1" s="148" t="s">
        <v>0</v>
      </c>
      <c r="F1" s="150" t="s">
        <v>18</v>
      </c>
      <c r="G1" s="151"/>
      <c r="H1" s="151"/>
      <c r="I1" s="151"/>
      <c r="J1" s="151"/>
      <c r="K1" s="152"/>
      <c r="L1" s="148" t="s">
        <v>3</v>
      </c>
      <c r="M1" s="153" t="s">
        <v>23</v>
      </c>
      <c r="N1" s="155" t="s">
        <v>19</v>
      </c>
    </row>
    <row r="2" spans="1:14" ht="48" customHeight="1" x14ac:dyDescent="0.35">
      <c r="A2" s="149"/>
      <c r="B2" s="149"/>
      <c r="C2" s="149"/>
      <c r="D2" s="149"/>
      <c r="E2" s="149"/>
      <c r="F2" s="57" t="s">
        <v>1</v>
      </c>
      <c r="G2" s="57" t="s">
        <v>4</v>
      </c>
      <c r="H2" s="57" t="s">
        <v>27</v>
      </c>
      <c r="I2" s="57" t="s">
        <v>42</v>
      </c>
      <c r="J2" s="3" t="s">
        <v>17</v>
      </c>
      <c r="K2" s="3" t="s">
        <v>2</v>
      </c>
      <c r="L2" s="149"/>
      <c r="M2" s="154"/>
      <c r="N2" s="155"/>
    </row>
    <row r="3" spans="1:14" s="13" customFormat="1" x14ac:dyDescent="0.35">
      <c r="A3" s="55">
        <v>44203</v>
      </c>
      <c r="B3" s="16" t="s">
        <v>304</v>
      </c>
      <c r="C3" s="16"/>
      <c r="D3" s="16"/>
      <c r="E3" s="16"/>
      <c r="F3" s="16"/>
      <c r="G3" s="16"/>
      <c r="H3" s="16"/>
      <c r="I3" s="16"/>
      <c r="J3" s="17"/>
      <c r="K3" s="17"/>
      <c r="L3" s="16"/>
      <c r="M3" s="15"/>
      <c r="N3" s="18"/>
    </row>
    <row r="4" spans="1:14" s="13" customFormat="1" x14ac:dyDescent="0.35">
      <c r="A4" s="27"/>
      <c r="B4" s="28"/>
      <c r="C4" s="28"/>
      <c r="D4" s="28"/>
      <c r="E4" s="28"/>
      <c r="F4" s="28"/>
      <c r="G4" s="28"/>
      <c r="H4" s="28"/>
      <c r="I4" s="28"/>
      <c r="J4" s="30"/>
      <c r="K4" s="30"/>
      <c r="L4" s="28"/>
      <c r="M4" s="31"/>
      <c r="N4" s="32"/>
    </row>
    <row r="5" spans="1:14" s="13" customFormat="1" ht="115.95" customHeight="1" x14ac:dyDescent="0.35">
      <c r="A5" s="145"/>
      <c r="B5" s="16" t="s">
        <v>288</v>
      </c>
      <c r="C5" s="16" t="s">
        <v>292</v>
      </c>
      <c r="D5" s="16" t="s">
        <v>22</v>
      </c>
      <c r="E5" s="16">
        <v>102155</v>
      </c>
      <c r="F5" s="16"/>
      <c r="G5" s="16"/>
      <c r="H5" s="16" t="s">
        <v>296</v>
      </c>
      <c r="I5" s="16"/>
      <c r="J5" s="17"/>
      <c r="K5" s="17"/>
      <c r="L5" s="33" t="s">
        <v>298</v>
      </c>
      <c r="M5" s="15" t="s">
        <v>299</v>
      </c>
      <c r="N5" s="18" t="s">
        <v>297</v>
      </c>
    </row>
    <row r="6" spans="1:14" s="13" customFormat="1" ht="133.5" customHeight="1" x14ac:dyDescent="0.35">
      <c r="A6" s="145"/>
      <c r="B6" s="16" t="s">
        <v>289</v>
      </c>
      <c r="C6" s="16" t="s">
        <v>291</v>
      </c>
      <c r="D6" s="16" t="s">
        <v>22</v>
      </c>
      <c r="E6" s="16">
        <v>102155</v>
      </c>
      <c r="F6" s="16"/>
      <c r="G6" s="16"/>
      <c r="H6" s="16" t="s">
        <v>300</v>
      </c>
      <c r="I6" s="16"/>
      <c r="J6" s="17"/>
      <c r="K6" s="17"/>
      <c r="L6" s="33" t="s">
        <v>302</v>
      </c>
      <c r="M6" s="15" t="s">
        <v>303</v>
      </c>
      <c r="N6" s="18" t="s">
        <v>301</v>
      </c>
    </row>
    <row r="7" spans="1:14" s="13" customFormat="1" x14ac:dyDescent="0.35">
      <c r="A7" s="27"/>
      <c r="B7" s="28"/>
      <c r="C7" s="28"/>
      <c r="D7" s="28"/>
      <c r="E7" s="28"/>
      <c r="F7" s="28"/>
      <c r="G7" s="28"/>
      <c r="H7" s="28"/>
      <c r="I7" s="28"/>
      <c r="J7" s="30"/>
      <c r="K7" s="30"/>
      <c r="L7" s="28"/>
      <c r="M7" s="31"/>
      <c r="N7" s="32"/>
    </row>
    <row r="8" spans="1:14" s="13" customFormat="1" ht="102" customHeight="1" x14ac:dyDescent="0.35">
      <c r="A8" s="144">
        <v>44217</v>
      </c>
      <c r="B8" s="16" t="s">
        <v>269</v>
      </c>
      <c r="C8" s="16" t="s">
        <v>10</v>
      </c>
      <c r="D8" s="16" t="s">
        <v>22</v>
      </c>
      <c r="E8" s="16">
        <v>102155</v>
      </c>
      <c r="F8" s="16"/>
      <c r="G8" s="16"/>
      <c r="H8" s="16" t="s">
        <v>305</v>
      </c>
      <c r="I8" s="16"/>
      <c r="J8" s="17"/>
      <c r="K8" s="17"/>
      <c r="L8" s="33" t="s">
        <v>302</v>
      </c>
      <c r="M8" s="15" t="s">
        <v>303</v>
      </c>
      <c r="N8" s="18" t="s">
        <v>306</v>
      </c>
    </row>
    <row r="9" spans="1:14" s="13" customFormat="1" ht="108.45" customHeight="1" x14ac:dyDescent="0.35">
      <c r="A9" s="145"/>
      <c r="B9" s="16" t="s">
        <v>266</v>
      </c>
      <c r="C9" s="16" t="s">
        <v>273</v>
      </c>
      <c r="D9" s="16" t="s">
        <v>226</v>
      </c>
      <c r="E9" s="16" t="s">
        <v>267</v>
      </c>
      <c r="F9" s="16"/>
      <c r="G9" s="16"/>
      <c r="H9" s="16"/>
      <c r="I9" s="16" t="s">
        <v>243</v>
      </c>
      <c r="J9" s="17"/>
      <c r="K9" s="17"/>
      <c r="L9" s="16" t="s">
        <v>268</v>
      </c>
      <c r="M9" s="15" t="s">
        <v>245</v>
      </c>
      <c r="N9" s="18" t="s">
        <v>242</v>
      </c>
    </row>
    <row r="10" spans="1:14" s="13" customFormat="1" x14ac:dyDescent="0.35">
      <c r="A10" s="27"/>
      <c r="B10" s="28"/>
      <c r="C10" s="28"/>
      <c r="D10" s="28"/>
      <c r="E10" s="28"/>
      <c r="F10" s="28"/>
      <c r="G10" s="28"/>
      <c r="H10" s="28"/>
      <c r="I10" s="28"/>
      <c r="J10" s="30"/>
      <c r="K10" s="30"/>
      <c r="L10" s="28"/>
      <c r="M10" s="31"/>
      <c r="N10" s="32"/>
    </row>
    <row r="11" spans="1:14" s="13" customFormat="1" ht="75.45" customHeight="1" x14ac:dyDescent="0.35">
      <c r="A11" s="145"/>
      <c r="B11" s="16" t="s">
        <v>224</v>
      </c>
      <c r="C11" s="16" t="s">
        <v>225</v>
      </c>
      <c r="D11" s="16" t="s">
        <v>226</v>
      </c>
      <c r="E11" s="16">
        <v>110854</v>
      </c>
      <c r="F11" s="16"/>
      <c r="G11" s="16"/>
      <c r="H11" s="16"/>
      <c r="I11" s="16" t="s">
        <v>243</v>
      </c>
      <c r="J11" s="17"/>
      <c r="K11" s="17"/>
      <c r="L11" s="33" t="s">
        <v>244</v>
      </c>
      <c r="M11" s="15" t="s">
        <v>245</v>
      </c>
      <c r="N11" s="18" t="s">
        <v>242</v>
      </c>
    </row>
    <row r="12" spans="1:14" s="13" customFormat="1" ht="75.45" customHeight="1" x14ac:dyDescent="0.35">
      <c r="A12" s="145"/>
      <c r="B12" s="16" t="s">
        <v>227</v>
      </c>
      <c r="C12" s="16" t="s">
        <v>228</v>
      </c>
      <c r="D12" s="16" t="s">
        <v>226</v>
      </c>
      <c r="E12" s="16" t="s">
        <v>248</v>
      </c>
      <c r="F12" s="16"/>
      <c r="G12" s="16"/>
      <c r="H12" s="16"/>
      <c r="I12" s="16" t="s">
        <v>246</v>
      </c>
      <c r="J12" s="17"/>
      <c r="K12" s="17"/>
      <c r="L12" s="33" t="s">
        <v>249</v>
      </c>
      <c r="M12" s="15" t="s">
        <v>64</v>
      </c>
      <c r="N12" s="18" t="s">
        <v>247</v>
      </c>
    </row>
    <row r="13" spans="1:14" s="13" customFormat="1" ht="91.05" customHeight="1" x14ac:dyDescent="0.35">
      <c r="A13" s="145"/>
      <c r="B13" s="16" t="s">
        <v>201</v>
      </c>
      <c r="C13" s="16" t="s">
        <v>202</v>
      </c>
      <c r="D13" s="16" t="s">
        <v>26</v>
      </c>
      <c r="E13" s="16" t="s">
        <v>40</v>
      </c>
      <c r="F13" s="16" t="s">
        <v>211</v>
      </c>
      <c r="G13" s="16"/>
      <c r="H13" s="16"/>
      <c r="I13" s="16"/>
      <c r="J13" s="17"/>
      <c r="K13" s="17"/>
      <c r="L13" s="19">
        <v>8280.0400000000009</v>
      </c>
      <c r="M13" s="15" t="s">
        <v>212</v>
      </c>
      <c r="N13" s="18" t="s">
        <v>210</v>
      </c>
    </row>
    <row r="14" spans="1:14" s="13" customFormat="1" ht="91.05" customHeight="1" x14ac:dyDescent="0.35">
      <c r="A14" s="145"/>
      <c r="B14" s="16" t="s">
        <v>203</v>
      </c>
      <c r="C14" s="16" t="s">
        <v>30</v>
      </c>
      <c r="D14" s="16" t="s">
        <v>26</v>
      </c>
      <c r="E14" s="16" t="s">
        <v>72</v>
      </c>
      <c r="F14" s="16" t="s">
        <v>214</v>
      </c>
      <c r="G14" s="16"/>
      <c r="H14" s="16"/>
      <c r="I14" s="16"/>
      <c r="J14" s="17"/>
      <c r="K14" s="17"/>
      <c r="L14" s="19">
        <v>12508.36</v>
      </c>
      <c r="M14" s="15" t="s">
        <v>215</v>
      </c>
      <c r="N14" s="18" t="s">
        <v>213</v>
      </c>
    </row>
    <row r="15" spans="1:14" s="13" customFormat="1" x14ac:dyDescent="0.35">
      <c r="A15" s="27"/>
      <c r="B15" s="28"/>
      <c r="C15" s="28"/>
      <c r="D15" s="28"/>
      <c r="E15" s="28"/>
      <c r="F15" s="28"/>
      <c r="G15" s="28"/>
      <c r="H15" s="28"/>
      <c r="I15" s="28"/>
      <c r="J15" s="30"/>
      <c r="K15" s="30"/>
      <c r="L15" s="28"/>
      <c r="M15" s="31"/>
      <c r="N15" s="32"/>
    </row>
    <row r="16" spans="1:14" s="13" customFormat="1" ht="82.05" customHeight="1" x14ac:dyDescent="0.35">
      <c r="A16" s="144">
        <v>44245</v>
      </c>
      <c r="B16" s="16" t="s">
        <v>166</v>
      </c>
      <c r="C16" s="16" t="s">
        <v>188</v>
      </c>
      <c r="D16" s="16" t="s">
        <v>37</v>
      </c>
      <c r="E16" s="16" t="s">
        <v>48</v>
      </c>
      <c r="F16" s="16"/>
      <c r="G16" s="16"/>
      <c r="H16" s="16"/>
      <c r="I16" s="16" t="s">
        <v>167</v>
      </c>
      <c r="J16" s="17"/>
      <c r="K16" s="17"/>
      <c r="L16" s="33" t="s">
        <v>168</v>
      </c>
      <c r="M16" s="15" t="s">
        <v>169</v>
      </c>
      <c r="N16" s="18" t="s">
        <v>39</v>
      </c>
    </row>
    <row r="17" spans="1:14" s="13" customFormat="1" ht="143.55000000000001" customHeight="1" x14ac:dyDescent="0.35">
      <c r="A17" s="145"/>
      <c r="B17" s="16" t="s">
        <v>185</v>
      </c>
      <c r="C17" s="16" t="s">
        <v>190</v>
      </c>
      <c r="D17" s="16" t="s">
        <v>26</v>
      </c>
      <c r="E17" s="16" t="s">
        <v>72</v>
      </c>
      <c r="F17" s="16" t="s">
        <v>186</v>
      </c>
      <c r="G17" s="16"/>
      <c r="H17" s="16"/>
      <c r="I17" s="16"/>
      <c r="J17" s="17"/>
      <c r="K17" s="17"/>
      <c r="L17" s="37">
        <v>14800</v>
      </c>
      <c r="M17" s="15" t="s">
        <v>187</v>
      </c>
      <c r="N17" s="18" t="s">
        <v>29</v>
      </c>
    </row>
    <row r="18" spans="1:14" s="13" customFormat="1" x14ac:dyDescent="0.35">
      <c r="A18" s="27"/>
      <c r="B18" s="28"/>
      <c r="C18" s="28"/>
      <c r="D18" s="28"/>
      <c r="E18" s="28"/>
      <c r="F18" s="28"/>
      <c r="G18" s="28"/>
      <c r="H18" s="28"/>
      <c r="I18" s="28"/>
      <c r="J18" s="30"/>
      <c r="K18" s="30"/>
      <c r="L18" s="28"/>
      <c r="M18" s="31"/>
      <c r="N18" s="32"/>
    </row>
    <row r="19" spans="1:14" s="13" customFormat="1" ht="109.95" customHeight="1" x14ac:dyDescent="0.35">
      <c r="A19" s="145"/>
      <c r="B19" s="16" t="s">
        <v>155</v>
      </c>
      <c r="C19" s="16" t="s">
        <v>156</v>
      </c>
      <c r="D19" s="16" t="s">
        <v>44</v>
      </c>
      <c r="E19" s="16" t="s">
        <v>160</v>
      </c>
      <c r="F19" s="16"/>
      <c r="G19" s="16" t="s">
        <v>159</v>
      </c>
      <c r="H19" s="16"/>
      <c r="I19" s="16"/>
      <c r="J19" s="17"/>
      <c r="K19" s="17"/>
      <c r="L19" s="33" t="s">
        <v>161</v>
      </c>
      <c r="M19" s="15" t="s">
        <v>162</v>
      </c>
      <c r="N19" s="18" t="s">
        <v>20</v>
      </c>
    </row>
    <row r="20" spans="1:14" s="13" customFormat="1" ht="109.95" customHeight="1" x14ac:dyDescent="0.35">
      <c r="A20" s="145"/>
      <c r="B20" s="16" t="s">
        <v>157</v>
      </c>
      <c r="C20" s="16" t="s">
        <v>10</v>
      </c>
      <c r="D20" s="16" t="s">
        <v>25</v>
      </c>
      <c r="E20" s="16" t="s">
        <v>164</v>
      </c>
      <c r="F20" s="16"/>
      <c r="G20" s="16"/>
      <c r="H20" s="16" t="s">
        <v>163</v>
      </c>
      <c r="I20" s="16"/>
      <c r="J20" s="17"/>
      <c r="K20" s="17"/>
      <c r="L20" s="36">
        <v>23907.23</v>
      </c>
      <c r="M20" s="15" t="s">
        <v>165</v>
      </c>
      <c r="N20" s="18" t="s">
        <v>33</v>
      </c>
    </row>
    <row r="21" spans="1:14" s="13" customFormat="1" x14ac:dyDescent="0.35">
      <c r="A21" s="27"/>
      <c r="B21" s="28"/>
      <c r="C21" s="28"/>
      <c r="D21" s="28"/>
      <c r="E21" s="28"/>
      <c r="F21" s="28"/>
      <c r="G21" s="28"/>
      <c r="H21" s="28"/>
      <c r="I21" s="28"/>
      <c r="J21" s="30"/>
      <c r="K21" s="30"/>
      <c r="L21" s="28"/>
      <c r="M21" s="31"/>
      <c r="N21" s="32"/>
    </row>
    <row r="22" spans="1:14" s="13" customFormat="1" ht="142.5" customHeight="1" x14ac:dyDescent="0.35">
      <c r="A22" s="145"/>
      <c r="B22" s="16" t="s">
        <v>119</v>
      </c>
      <c r="C22" s="16" t="s">
        <v>134</v>
      </c>
      <c r="D22" s="16" t="s">
        <v>25</v>
      </c>
      <c r="E22" s="16">
        <v>102155</v>
      </c>
      <c r="F22" s="16"/>
      <c r="G22" s="16"/>
      <c r="H22" s="16" t="s">
        <v>120</v>
      </c>
      <c r="I22" s="16"/>
      <c r="J22" s="17"/>
      <c r="K22" s="17"/>
      <c r="L22" s="33" t="s">
        <v>122</v>
      </c>
      <c r="M22" s="15" t="s">
        <v>123</v>
      </c>
      <c r="N22" s="18" t="s">
        <v>121</v>
      </c>
    </row>
    <row r="23" spans="1:14" s="13" customFormat="1" ht="101.55" customHeight="1" x14ac:dyDescent="0.35">
      <c r="A23" s="145"/>
      <c r="B23" s="16" t="s">
        <v>124</v>
      </c>
      <c r="C23" s="16" t="s">
        <v>135</v>
      </c>
      <c r="D23" s="16" t="s">
        <v>25</v>
      </c>
      <c r="E23" s="16" t="s">
        <v>67</v>
      </c>
      <c r="F23" s="16"/>
      <c r="G23" s="16"/>
      <c r="H23" s="16" t="s">
        <v>125</v>
      </c>
      <c r="I23" s="16"/>
      <c r="J23" s="17"/>
      <c r="K23" s="17"/>
      <c r="L23" s="33" t="s">
        <v>128</v>
      </c>
      <c r="M23" s="15" t="s">
        <v>127</v>
      </c>
      <c r="N23" s="18" t="s">
        <v>126</v>
      </c>
    </row>
    <row r="24" spans="1:14" s="13" customFormat="1" x14ac:dyDescent="0.35">
      <c r="A24" s="27"/>
      <c r="B24" s="28"/>
      <c r="C24" s="28"/>
      <c r="D24" s="28"/>
      <c r="E24" s="28"/>
      <c r="F24" s="28"/>
      <c r="G24" s="28"/>
      <c r="H24" s="28"/>
      <c r="I24" s="28"/>
      <c r="J24" s="30"/>
      <c r="K24" s="30"/>
      <c r="L24" s="28"/>
      <c r="M24" s="31"/>
      <c r="N24" s="32"/>
    </row>
    <row r="25" spans="1:14" s="13" customFormat="1" ht="163.05000000000001" customHeight="1" x14ac:dyDescent="0.35">
      <c r="A25" s="144">
        <v>44266</v>
      </c>
      <c r="B25" s="16" t="s">
        <v>59</v>
      </c>
      <c r="C25" s="16" t="s">
        <v>95</v>
      </c>
      <c r="D25" s="16" t="s">
        <v>47</v>
      </c>
      <c r="E25" s="16" t="s">
        <v>62</v>
      </c>
      <c r="F25" s="16"/>
      <c r="G25" s="16"/>
      <c r="H25" s="16"/>
      <c r="I25" s="16" t="s">
        <v>61</v>
      </c>
      <c r="J25" s="17"/>
      <c r="K25" s="17"/>
      <c r="L25" s="33" t="s">
        <v>63</v>
      </c>
      <c r="M25" s="15" t="s">
        <v>64</v>
      </c>
      <c r="N25" s="18" t="s">
        <v>60</v>
      </c>
    </row>
    <row r="26" spans="1:14" s="13" customFormat="1" ht="149.55000000000001" customHeight="1" x14ac:dyDescent="0.35">
      <c r="A26" s="145"/>
      <c r="B26" s="16" t="s">
        <v>65</v>
      </c>
      <c r="C26" s="16" t="s">
        <v>96</v>
      </c>
      <c r="D26" s="16" t="s">
        <v>32</v>
      </c>
      <c r="E26" s="16" t="s">
        <v>67</v>
      </c>
      <c r="F26" s="16"/>
      <c r="G26" s="16"/>
      <c r="H26" s="16" t="s">
        <v>66</v>
      </c>
      <c r="I26" s="16"/>
      <c r="J26" s="17"/>
      <c r="K26" s="17"/>
      <c r="L26" s="19">
        <v>33891.120000000003</v>
      </c>
      <c r="M26" s="15" t="s">
        <v>69</v>
      </c>
      <c r="N26" s="18" t="s">
        <v>68</v>
      </c>
    </row>
    <row r="27" spans="1:14" s="13" customFormat="1" ht="72" x14ac:dyDescent="0.35">
      <c r="A27" s="145"/>
      <c r="B27" s="16" t="s">
        <v>70</v>
      </c>
      <c r="C27" s="16" t="s">
        <v>97</v>
      </c>
      <c r="D27" s="16" t="s">
        <v>26</v>
      </c>
      <c r="E27" s="16" t="s">
        <v>72</v>
      </c>
      <c r="F27" s="16" t="s">
        <v>71</v>
      </c>
      <c r="G27" s="16"/>
      <c r="H27" s="16"/>
      <c r="I27" s="16"/>
      <c r="J27" s="17"/>
      <c r="K27" s="17"/>
      <c r="L27" s="34" t="s">
        <v>73</v>
      </c>
      <c r="M27" s="16" t="s">
        <v>74</v>
      </c>
      <c r="N27" s="18" t="s">
        <v>35</v>
      </c>
    </row>
    <row r="28" spans="1:14" s="13" customFormat="1" ht="126" x14ac:dyDescent="0.35">
      <c r="A28" s="145"/>
      <c r="B28" s="16" t="s">
        <v>75</v>
      </c>
      <c r="C28" s="16" t="s">
        <v>98</v>
      </c>
      <c r="D28" s="16" t="s">
        <v>26</v>
      </c>
      <c r="E28" s="16" t="s">
        <v>40</v>
      </c>
      <c r="F28" s="16" t="s">
        <v>77</v>
      </c>
      <c r="G28" s="16"/>
      <c r="H28" s="16"/>
      <c r="I28" s="16"/>
      <c r="J28" s="17"/>
      <c r="K28" s="17"/>
      <c r="L28" s="34" t="s">
        <v>78</v>
      </c>
      <c r="M28" s="16" t="s">
        <v>79</v>
      </c>
      <c r="N28" s="18" t="s">
        <v>76</v>
      </c>
    </row>
    <row r="29" spans="1:14" s="13" customFormat="1" ht="72" x14ac:dyDescent="0.35">
      <c r="A29" s="145"/>
      <c r="B29" s="16" t="s">
        <v>80</v>
      </c>
      <c r="C29" s="16" t="s">
        <v>30</v>
      </c>
      <c r="D29" s="16" t="s">
        <v>26</v>
      </c>
      <c r="E29" s="16" t="s">
        <v>40</v>
      </c>
      <c r="F29" s="16" t="s">
        <v>81</v>
      </c>
      <c r="G29" s="16"/>
      <c r="H29" s="16"/>
      <c r="I29" s="16"/>
      <c r="J29" s="17"/>
      <c r="K29" s="17"/>
      <c r="L29" s="34" t="s">
        <v>82</v>
      </c>
      <c r="M29" s="16" t="s">
        <v>83</v>
      </c>
      <c r="N29" s="18" t="s">
        <v>76</v>
      </c>
    </row>
    <row r="30" spans="1:14" s="13" customFormat="1" ht="84.45" customHeight="1" x14ac:dyDescent="0.35">
      <c r="A30" s="146"/>
      <c r="B30" s="16" t="s">
        <v>102</v>
      </c>
      <c r="C30" s="16" t="s">
        <v>30</v>
      </c>
      <c r="D30" s="16" t="s">
        <v>88</v>
      </c>
      <c r="E30" s="16" t="s">
        <v>104</v>
      </c>
      <c r="F30" s="16"/>
      <c r="G30" s="16"/>
      <c r="H30" s="16" t="s">
        <v>103</v>
      </c>
      <c r="I30" s="16"/>
      <c r="J30" s="17"/>
      <c r="K30" s="17"/>
      <c r="L30" s="33" t="s">
        <v>106</v>
      </c>
      <c r="M30" s="15" t="s">
        <v>107</v>
      </c>
      <c r="N30" s="18" t="s">
        <v>105</v>
      </c>
    </row>
    <row r="31" spans="1:14" s="13" customFormat="1" x14ac:dyDescent="0.35">
      <c r="A31" s="27"/>
      <c r="B31" s="28"/>
      <c r="C31" s="28"/>
      <c r="D31" s="28"/>
      <c r="E31" s="28"/>
      <c r="F31" s="28"/>
      <c r="G31" s="28"/>
      <c r="H31" s="28"/>
      <c r="I31" s="28"/>
      <c r="J31" s="30"/>
      <c r="K31" s="30"/>
      <c r="L31" s="28"/>
      <c r="M31" s="31"/>
      <c r="N31" s="32"/>
    </row>
    <row r="32" spans="1:14" s="13" customFormat="1" ht="70.5" customHeight="1" x14ac:dyDescent="0.35">
      <c r="A32" s="56"/>
      <c r="B32" s="18" t="s">
        <v>307</v>
      </c>
      <c r="C32" s="16" t="s">
        <v>316</v>
      </c>
      <c r="D32" s="16" t="s">
        <v>14</v>
      </c>
      <c r="E32" s="16" t="s">
        <v>310</v>
      </c>
      <c r="F32" s="16"/>
      <c r="G32" s="16"/>
      <c r="H32" s="16" t="s">
        <v>309</v>
      </c>
      <c r="I32" s="16"/>
      <c r="J32" s="17"/>
      <c r="K32" s="17"/>
      <c r="L32" s="36">
        <v>9050.7099999999991</v>
      </c>
      <c r="M32" s="15" t="s">
        <v>311</v>
      </c>
      <c r="N32" s="18" t="s">
        <v>105</v>
      </c>
    </row>
    <row r="33" spans="1:14" s="13" customFormat="1" x14ac:dyDescent="0.35">
      <c r="A33" s="25"/>
      <c r="B33" s="21"/>
      <c r="C33" s="21"/>
      <c r="D33" s="21"/>
      <c r="E33" s="23"/>
      <c r="F33" s="21"/>
      <c r="G33" s="21"/>
      <c r="H33" s="21"/>
      <c r="I33" s="21"/>
      <c r="J33" s="21"/>
      <c r="K33" s="21"/>
      <c r="L33" s="21"/>
      <c r="M33" s="21"/>
      <c r="N33" s="22"/>
    </row>
    <row r="34" spans="1:14" s="52" customFormat="1" ht="291.45" customHeight="1" x14ac:dyDescent="0.3">
      <c r="A34" s="147">
        <v>44280</v>
      </c>
      <c r="B34" s="42" t="s">
        <v>317</v>
      </c>
      <c r="C34" s="42" t="s">
        <v>318</v>
      </c>
      <c r="D34" s="42" t="s">
        <v>37</v>
      </c>
      <c r="E34" s="6">
        <v>110744</v>
      </c>
      <c r="F34" s="42"/>
      <c r="G34" s="42"/>
      <c r="H34" s="42"/>
      <c r="I34" s="42" t="s">
        <v>336</v>
      </c>
      <c r="J34" s="42"/>
      <c r="K34" s="42"/>
      <c r="L34" s="51" t="s">
        <v>337</v>
      </c>
      <c r="M34" s="42" t="s">
        <v>338</v>
      </c>
      <c r="N34" s="50" t="s">
        <v>335</v>
      </c>
    </row>
    <row r="35" spans="1:14" s="13" customFormat="1" ht="252" x14ac:dyDescent="0.35">
      <c r="A35" s="145"/>
      <c r="B35" s="4" t="s">
        <v>319</v>
      </c>
      <c r="C35" s="4" t="s">
        <v>318</v>
      </c>
      <c r="D35" s="4" t="s">
        <v>37</v>
      </c>
      <c r="E35" s="6">
        <v>110744</v>
      </c>
      <c r="F35" s="4"/>
      <c r="G35" s="4"/>
      <c r="H35" s="4"/>
      <c r="I35" s="4" t="s">
        <v>339</v>
      </c>
      <c r="J35" s="4"/>
      <c r="K35" s="4"/>
      <c r="L35" s="49" t="s">
        <v>340</v>
      </c>
      <c r="M35" s="42" t="s">
        <v>338</v>
      </c>
      <c r="N35" s="7" t="s">
        <v>335</v>
      </c>
    </row>
    <row r="36" spans="1:14" s="13" customFormat="1" ht="124.95" customHeight="1" x14ac:dyDescent="0.35">
      <c r="A36" s="145"/>
      <c r="B36" s="4" t="s">
        <v>328</v>
      </c>
      <c r="C36" s="4" t="s">
        <v>329</v>
      </c>
      <c r="D36" s="4" t="s">
        <v>22</v>
      </c>
      <c r="E36" s="6" t="s">
        <v>352</v>
      </c>
      <c r="F36" s="4"/>
      <c r="G36" s="4"/>
      <c r="H36" s="4" t="s">
        <v>351</v>
      </c>
      <c r="I36" s="4"/>
      <c r="J36" s="4"/>
      <c r="K36" s="4"/>
      <c r="L36" s="49" t="s">
        <v>353</v>
      </c>
      <c r="M36" s="4" t="s">
        <v>354</v>
      </c>
      <c r="N36" s="7" t="s">
        <v>350</v>
      </c>
    </row>
    <row r="37" spans="1:14" s="13" customFormat="1" ht="141.44999999999999" customHeight="1" x14ac:dyDescent="0.35">
      <c r="A37" s="145"/>
      <c r="B37" s="4" t="s">
        <v>332</v>
      </c>
      <c r="C37" s="4" t="s">
        <v>333</v>
      </c>
      <c r="D37" s="4" t="s">
        <v>22</v>
      </c>
      <c r="E37" s="6" t="s">
        <v>360</v>
      </c>
      <c r="F37" s="4"/>
      <c r="G37" s="4"/>
      <c r="H37" s="4" t="s">
        <v>359</v>
      </c>
      <c r="I37" s="4"/>
      <c r="J37" s="4"/>
      <c r="K37" s="4"/>
      <c r="L37" s="49" t="s">
        <v>361</v>
      </c>
      <c r="M37" s="4" t="s">
        <v>362</v>
      </c>
      <c r="N37" s="50" t="s">
        <v>358</v>
      </c>
    </row>
    <row r="38" spans="1:14" s="13" customFormat="1" ht="22.5" customHeight="1" x14ac:dyDescent="0.35">
      <c r="A38" s="43"/>
      <c r="B38" s="44"/>
      <c r="C38" s="44"/>
      <c r="D38" s="44"/>
      <c r="E38" s="28"/>
      <c r="F38" s="44"/>
      <c r="G38" s="44"/>
      <c r="H38" s="44"/>
      <c r="I38" s="44"/>
      <c r="J38" s="44"/>
      <c r="K38" s="44"/>
      <c r="L38" s="44"/>
      <c r="M38" s="44"/>
      <c r="N38" s="45"/>
    </row>
    <row r="39" spans="1:14" s="13" customFormat="1" ht="73.05" customHeight="1" x14ac:dyDescent="0.35">
      <c r="A39" s="54"/>
      <c r="B39" s="4" t="s">
        <v>368</v>
      </c>
      <c r="C39" s="4" t="s">
        <v>369</v>
      </c>
      <c r="D39" s="4" t="s">
        <v>22</v>
      </c>
      <c r="E39" s="6" t="s">
        <v>360</v>
      </c>
      <c r="F39" s="4"/>
      <c r="G39" s="4"/>
      <c r="H39" s="4" t="s">
        <v>373</v>
      </c>
      <c r="I39" s="4"/>
      <c r="J39" s="4"/>
      <c r="K39" s="4"/>
      <c r="L39" s="49" t="s">
        <v>374</v>
      </c>
      <c r="M39" s="4" t="s">
        <v>375</v>
      </c>
      <c r="N39" s="50" t="s">
        <v>358</v>
      </c>
    </row>
    <row r="40" spans="1:14" s="13" customFormat="1" ht="23.55" customHeight="1" x14ac:dyDescent="0.35">
      <c r="A40" s="25"/>
      <c r="B40" s="53"/>
      <c r="C40" s="21"/>
      <c r="D40" s="21"/>
      <c r="E40" s="23"/>
      <c r="F40" s="21"/>
      <c r="G40" s="21"/>
      <c r="H40" s="21"/>
      <c r="I40" s="21"/>
      <c r="J40" s="21"/>
      <c r="K40" s="21"/>
      <c r="L40" s="21"/>
      <c r="M40" s="21"/>
      <c r="N40" s="22"/>
    </row>
  </sheetData>
  <mergeCells count="18">
    <mergeCell ref="A5:A6"/>
    <mergeCell ref="A1:A2"/>
    <mergeCell ref="B1:B2"/>
    <mergeCell ref="C1:C2"/>
    <mergeCell ref="D1:D2"/>
    <mergeCell ref="E1:E2"/>
    <mergeCell ref="F1:K1"/>
    <mergeCell ref="L1:L2"/>
    <mergeCell ref="M1:M2"/>
    <mergeCell ref="N1:N2"/>
    <mergeCell ref="A25:A30"/>
    <mergeCell ref="A34:A37"/>
    <mergeCell ref="A8:A9"/>
    <mergeCell ref="A11:A12"/>
    <mergeCell ref="A13:A14"/>
    <mergeCell ref="A16:A17"/>
    <mergeCell ref="A19:A20"/>
    <mergeCell ref="A22:A23"/>
  </mergeCells>
  <pageMargins left="0.7" right="0.7" top="0.75" bottom="0.75" header="0.3" footer="0.3"/>
  <pageSetup scale="2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B1163-056D-42AD-9C0B-D4E880C265B4}">
  <dimension ref="A1:P103"/>
  <sheetViews>
    <sheetView view="pageBreakPreview" zoomScale="60" zoomScaleNormal="90" workbookViewId="0">
      <pane xSplit="5" ySplit="2" topLeftCell="F33" activePane="bottomRight" state="frozen"/>
      <selection pane="topRight" activeCell="F1" sqref="F1"/>
      <selection pane="bottomLeft" activeCell="A3" sqref="A3"/>
      <selection pane="bottomRight" activeCell="D6" sqref="D6"/>
    </sheetView>
  </sheetViews>
  <sheetFormatPr defaultColWidth="9.109375" defaultRowHeight="18" x14ac:dyDescent="0.35"/>
  <cols>
    <col min="1" max="1" width="15.109375" style="2" customWidth="1"/>
    <col min="2" max="2" width="43.88671875" style="2" customWidth="1"/>
    <col min="3" max="3" width="19.88671875" style="2" customWidth="1"/>
    <col min="4" max="4" width="56" style="2" customWidth="1"/>
    <col min="5" max="5" width="17.33203125" style="9" customWidth="1"/>
    <col min="6" max="6" width="20.6640625" style="2" customWidth="1"/>
    <col min="7" max="7" width="36.33203125" style="11" customWidth="1"/>
    <col min="8" max="8" width="21.6640625" style="2" customWidth="1"/>
    <col min="9" max="9" width="21.109375" style="2" customWidth="1"/>
    <col min="10" max="10" width="24.21875" style="2" customWidth="1"/>
    <col min="11" max="11" width="26.44140625" style="2" customWidth="1"/>
    <col min="12" max="12" width="14.88671875" style="2" customWidth="1"/>
    <col min="13" max="13" width="12.109375" style="2" customWidth="1"/>
    <col min="14" max="14" width="18.88671875" style="2" customWidth="1"/>
    <col min="15" max="15" width="29.44140625" style="2" customWidth="1"/>
    <col min="16" max="16" width="32.88671875" style="9" customWidth="1"/>
    <col min="17" max="16384" width="9.109375" style="2"/>
  </cols>
  <sheetData>
    <row r="1" spans="1:16" ht="42" customHeight="1" x14ac:dyDescent="0.35">
      <c r="A1" s="148" t="s">
        <v>5</v>
      </c>
      <c r="B1" s="148" t="s">
        <v>9</v>
      </c>
      <c r="C1" s="148" t="s">
        <v>11</v>
      </c>
      <c r="D1" s="148" t="s">
        <v>41</v>
      </c>
      <c r="E1" s="159" t="s">
        <v>6</v>
      </c>
      <c r="F1" s="148" t="s">
        <v>7</v>
      </c>
      <c r="G1" s="148" t="s">
        <v>0</v>
      </c>
      <c r="H1" s="150" t="s">
        <v>18</v>
      </c>
      <c r="I1" s="151"/>
      <c r="J1" s="151"/>
      <c r="K1" s="151"/>
      <c r="L1" s="151"/>
      <c r="M1" s="152"/>
      <c r="N1" s="148" t="s">
        <v>3</v>
      </c>
      <c r="O1" s="153" t="s">
        <v>23</v>
      </c>
      <c r="P1" s="155" t="s">
        <v>19</v>
      </c>
    </row>
    <row r="2" spans="1:16" ht="36" x14ac:dyDescent="0.35">
      <c r="A2" s="149"/>
      <c r="B2" s="149"/>
      <c r="C2" s="149"/>
      <c r="D2" s="149"/>
      <c r="E2" s="160"/>
      <c r="F2" s="149"/>
      <c r="G2" s="149"/>
      <c r="H2" s="1" t="s">
        <v>1</v>
      </c>
      <c r="I2" s="1" t="s">
        <v>4</v>
      </c>
      <c r="J2" s="1" t="s">
        <v>27</v>
      </c>
      <c r="K2" s="20" t="s">
        <v>42</v>
      </c>
      <c r="L2" s="3" t="s">
        <v>17</v>
      </c>
      <c r="M2" s="3" t="s">
        <v>2</v>
      </c>
      <c r="N2" s="149"/>
      <c r="O2" s="154"/>
      <c r="P2" s="155"/>
    </row>
    <row r="3" spans="1:16" s="13" customFormat="1" x14ac:dyDescent="0.35">
      <c r="A3" s="16"/>
      <c r="B3" s="16"/>
      <c r="C3" s="16"/>
      <c r="D3" s="16"/>
      <c r="E3" s="14"/>
      <c r="F3" s="16"/>
      <c r="G3" s="16"/>
      <c r="H3" s="16"/>
      <c r="I3" s="16"/>
      <c r="J3" s="16"/>
      <c r="K3" s="16"/>
      <c r="L3" s="17"/>
      <c r="M3" s="17"/>
      <c r="N3" s="16"/>
      <c r="O3" s="15"/>
      <c r="P3" s="18"/>
    </row>
    <row r="4" spans="1:16" s="13" customFormat="1" x14ac:dyDescent="0.35">
      <c r="A4" s="38">
        <v>44203</v>
      </c>
      <c r="B4" s="16" t="s">
        <v>304</v>
      </c>
      <c r="C4" s="16"/>
      <c r="D4" s="16"/>
      <c r="E4" s="14"/>
      <c r="F4" s="16"/>
      <c r="G4" s="16"/>
      <c r="H4" s="16"/>
      <c r="I4" s="16"/>
      <c r="J4" s="16"/>
      <c r="K4" s="16"/>
      <c r="L4" s="17"/>
      <c r="M4" s="17"/>
      <c r="N4" s="16"/>
      <c r="O4" s="15"/>
      <c r="P4" s="18"/>
    </row>
    <row r="5" spans="1:16" s="13" customFormat="1" x14ac:dyDescent="0.35">
      <c r="A5" s="27"/>
      <c r="B5" s="28"/>
      <c r="C5" s="28"/>
      <c r="D5" s="28"/>
      <c r="E5" s="29"/>
      <c r="F5" s="28"/>
      <c r="G5" s="28"/>
      <c r="H5" s="28"/>
      <c r="I5" s="28"/>
      <c r="J5" s="28"/>
      <c r="K5" s="28"/>
      <c r="L5" s="30"/>
      <c r="M5" s="30"/>
      <c r="N5" s="28"/>
      <c r="O5" s="31"/>
      <c r="P5" s="32"/>
    </row>
    <row r="6" spans="1:16" s="13" customFormat="1" ht="248.55" customHeight="1" x14ac:dyDescent="0.35">
      <c r="A6" s="144">
        <v>44210</v>
      </c>
      <c r="B6" s="16" t="s">
        <v>277</v>
      </c>
      <c r="C6" s="16" t="s">
        <v>13</v>
      </c>
      <c r="D6" s="16" t="s">
        <v>293</v>
      </c>
      <c r="E6" s="14" t="s">
        <v>21</v>
      </c>
      <c r="F6" s="16" t="s">
        <v>25</v>
      </c>
      <c r="G6" s="16" t="s">
        <v>67</v>
      </c>
      <c r="H6" s="16"/>
      <c r="I6" s="16" t="s">
        <v>278</v>
      </c>
      <c r="J6" s="16"/>
      <c r="K6" s="16"/>
      <c r="L6" s="17"/>
      <c r="M6" s="17"/>
      <c r="N6" s="16" t="s">
        <v>51</v>
      </c>
      <c r="O6" s="15"/>
      <c r="P6" s="18" t="s">
        <v>279</v>
      </c>
    </row>
    <row r="7" spans="1:16" s="13" customFormat="1" ht="102.45" customHeight="1" x14ac:dyDescent="0.35">
      <c r="A7" s="145"/>
      <c r="B7" s="16" t="s">
        <v>280</v>
      </c>
      <c r="C7" s="16" t="s">
        <v>13</v>
      </c>
      <c r="D7" s="16" t="s">
        <v>294</v>
      </c>
      <c r="E7" s="14" t="s">
        <v>10</v>
      </c>
      <c r="F7" s="16" t="s">
        <v>25</v>
      </c>
      <c r="G7" s="16">
        <v>102155</v>
      </c>
      <c r="H7" s="16"/>
      <c r="I7" s="16"/>
      <c r="J7" s="16" t="s">
        <v>281</v>
      </c>
      <c r="K7" s="16"/>
      <c r="L7" s="17"/>
      <c r="M7" s="17"/>
      <c r="N7" s="16" t="s">
        <v>51</v>
      </c>
      <c r="O7" s="15"/>
      <c r="P7" s="18" t="s">
        <v>121</v>
      </c>
    </row>
    <row r="8" spans="1:16" s="13" customFormat="1" ht="61.05" customHeight="1" x14ac:dyDescent="0.35">
      <c r="A8" s="145"/>
      <c r="B8" s="16" t="s">
        <v>282</v>
      </c>
      <c r="C8" s="16" t="s">
        <v>13</v>
      </c>
      <c r="D8" s="16" t="s">
        <v>10</v>
      </c>
      <c r="E8" s="14" t="s">
        <v>10</v>
      </c>
      <c r="F8" s="16" t="s">
        <v>22</v>
      </c>
      <c r="G8" s="16" t="s">
        <v>284</v>
      </c>
      <c r="H8" s="16"/>
      <c r="I8" s="16"/>
      <c r="J8" s="16" t="s">
        <v>283</v>
      </c>
      <c r="K8" s="16"/>
      <c r="L8" s="17"/>
      <c r="M8" s="17"/>
      <c r="N8" s="16" t="s">
        <v>51</v>
      </c>
      <c r="O8" s="15"/>
      <c r="P8" s="18" t="s">
        <v>43</v>
      </c>
    </row>
    <row r="9" spans="1:16" s="13" customFormat="1" ht="136.5" customHeight="1" x14ac:dyDescent="0.35">
      <c r="A9" s="145"/>
      <c r="B9" s="16" t="s">
        <v>285</v>
      </c>
      <c r="C9" s="16" t="s">
        <v>13</v>
      </c>
      <c r="D9" s="16" t="s">
        <v>295</v>
      </c>
      <c r="E9" s="14" t="s">
        <v>10</v>
      </c>
      <c r="F9" s="16" t="s">
        <v>22</v>
      </c>
      <c r="G9" s="16" t="s">
        <v>287</v>
      </c>
      <c r="H9" s="16"/>
      <c r="I9" s="16"/>
      <c r="J9" s="16" t="s">
        <v>286</v>
      </c>
      <c r="K9" s="16"/>
      <c r="L9" s="17"/>
      <c r="M9" s="17"/>
      <c r="N9" s="16" t="s">
        <v>51</v>
      </c>
      <c r="O9" s="15"/>
      <c r="P9" s="18" t="s">
        <v>43</v>
      </c>
    </row>
    <row r="10" spans="1:16" s="13" customFormat="1" ht="115.95" customHeight="1" x14ac:dyDescent="0.35">
      <c r="A10" s="145"/>
      <c r="B10" s="16" t="s">
        <v>288</v>
      </c>
      <c r="C10" s="16" t="s">
        <v>13</v>
      </c>
      <c r="D10" s="16" t="s">
        <v>292</v>
      </c>
      <c r="E10" s="14" t="s">
        <v>10</v>
      </c>
      <c r="F10" s="16" t="s">
        <v>22</v>
      </c>
      <c r="G10" s="16">
        <v>102155</v>
      </c>
      <c r="H10" s="16"/>
      <c r="I10" s="16"/>
      <c r="J10" s="16" t="s">
        <v>296</v>
      </c>
      <c r="K10" s="16"/>
      <c r="L10" s="17"/>
      <c r="M10" s="17"/>
      <c r="N10" s="33" t="s">
        <v>298</v>
      </c>
      <c r="O10" s="15" t="s">
        <v>299</v>
      </c>
      <c r="P10" s="18" t="s">
        <v>297</v>
      </c>
    </row>
    <row r="11" spans="1:16" s="13" customFormat="1" ht="133.5" customHeight="1" x14ac:dyDescent="0.35">
      <c r="A11" s="145"/>
      <c r="B11" s="16" t="s">
        <v>289</v>
      </c>
      <c r="C11" s="16" t="s">
        <v>13</v>
      </c>
      <c r="D11" s="16" t="s">
        <v>291</v>
      </c>
      <c r="E11" s="14" t="s">
        <v>21</v>
      </c>
      <c r="F11" s="16" t="s">
        <v>22</v>
      </c>
      <c r="G11" s="16">
        <v>102155</v>
      </c>
      <c r="H11" s="16"/>
      <c r="I11" s="16"/>
      <c r="J11" s="16" t="s">
        <v>300</v>
      </c>
      <c r="K11" s="16"/>
      <c r="L11" s="17"/>
      <c r="M11" s="17"/>
      <c r="N11" s="33" t="s">
        <v>302</v>
      </c>
      <c r="O11" s="15" t="s">
        <v>303</v>
      </c>
      <c r="P11" s="18" t="s">
        <v>301</v>
      </c>
    </row>
    <row r="12" spans="1:16" s="13" customFormat="1" ht="133.05000000000001" customHeight="1" x14ac:dyDescent="0.35">
      <c r="A12" s="146"/>
      <c r="B12" s="35" t="s">
        <v>8</v>
      </c>
      <c r="C12" s="16"/>
      <c r="D12" s="16" t="s">
        <v>290</v>
      </c>
      <c r="E12" s="14"/>
      <c r="F12" s="16"/>
      <c r="G12" s="16"/>
      <c r="H12" s="16"/>
      <c r="I12" s="16"/>
      <c r="J12" s="16"/>
      <c r="K12" s="16"/>
      <c r="L12" s="17"/>
      <c r="M12" s="17"/>
      <c r="N12" s="16"/>
      <c r="O12" s="15"/>
      <c r="P12" s="18"/>
    </row>
    <row r="13" spans="1:16" s="13" customFormat="1" x14ac:dyDescent="0.35">
      <c r="A13" s="27"/>
      <c r="B13" s="28"/>
      <c r="C13" s="28"/>
      <c r="D13" s="28"/>
      <c r="E13" s="29"/>
      <c r="F13" s="28"/>
      <c r="G13" s="28"/>
      <c r="H13" s="28"/>
      <c r="I13" s="28"/>
      <c r="J13" s="28"/>
      <c r="K13" s="28"/>
      <c r="L13" s="30"/>
      <c r="M13" s="30"/>
      <c r="N13" s="28"/>
      <c r="O13" s="31"/>
      <c r="P13" s="32"/>
    </row>
    <row r="14" spans="1:16" s="13" customFormat="1" ht="102" customHeight="1" x14ac:dyDescent="0.35">
      <c r="A14" s="144">
        <v>44217</v>
      </c>
      <c r="B14" s="16" t="s">
        <v>269</v>
      </c>
      <c r="C14" s="16" t="s">
        <v>12</v>
      </c>
      <c r="D14" s="16" t="s">
        <v>10</v>
      </c>
      <c r="E14" s="14" t="s">
        <v>10</v>
      </c>
      <c r="F14" s="16" t="s">
        <v>22</v>
      </c>
      <c r="G14" s="16">
        <v>102155</v>
      </c>
      <c r="H14" s="16"/>
      <c r="I14" s="16"/>
      <c r="J14" s="16" t="s">
        <v>305</v>
      </c>
      <c r="K14" s="16"/>
      <c r="L14" s="17"/>
      <c r="M14" s="17"/>
      <c r="N14" s="33" t="s">
        <v>302</v>
      </c>
      <c r="O14" s="15" t="s">
        <v>303</v>
      </c>
      <c r="P14" s="18" t="s">
        <v>306</v>
      </c>
    </row>
    <row r="15" spans="1:16" s="13" customFormat="1" ht="135.44999999999999" customHeight="1" x14ac:dyDescent="0.35">
      <c r="A15" s="145"/>
      <c r="B15" s="16" t="s">
        <v>255</v>
      </c>
      <c r="C15" s="16" t="s">
        <v>12</v>
      </c>
      <c r="D15" s="16" t="s">
        <v>272</v>
      </c>
      <c r="E15" s="14" t="s">
        <v>31</v>
      </c>
      <c r="F15" s="16" t="s">
        <v>15</v>
      </c>
      <c r="G15" s="16">
        <v>102155</v>
      </c>
      <c r="H15" s="16"/>
      <c r="I15" s="16" t="s">
        <v>257</v>
      </c>
      <c r="J15" s="16"/>
      <c r="K15" s="16"/>
      <c r="L15" s="17"/>
      <c r="M15" s="17"/>
      <c r="N15" s="16" t="s">
        <v>51</v>
      </c>
      <c r="O15" s="15"/>
      <c r="P15" s="18" t="s">
        <v>256</v>
      </c>
    </row>
    <row r="16" spans="1:16" s="13" customFormat="1" ht="157.5" customHeight="1" x14ac:dyDescent="0.35">
      <c r="A16" s="145"/>
      <c r="B16" s="16" t="s">
        <v>258</v>
      </c>
      <c r="C16" s="16" t="s">
        <v>13</v>
      </c>
      <c r="D16" s="16" t="s">
        <v>271</v>
      </c>
      <c r="E16" s="14" t="s">
        <v>31</v>
      </c>
      <c r="F16" s="16" t="s">
        <v>36</v>
      </c>
      <c r="G16" s="16" t="s">
        <v>67</v>
      </c>
      <c r="H16" s="16"/>
      <c r="I16" s="16" t="s">
        <v>259</v>
      </c>
      <c r="J16" s="16"/>
      <c r="K16" s="16"/>
      <c r="L16" s="17"/>
      <c r="M16" s="17"/>
      <c r="N16" s="16" t="s">
        <v>51</v>
      </c>
      <c r="O16" s="15"/>
      <c r="P16" s="18" t="s">
        <v>28</v>
      </c>
    </row>
    <row r="17" spans="1:16" s="13" customFormat="1" ht="79.5" customHeight="1" x14ac:dyDescent="0.35">
      <c r="A17" s="145"/>
      <c r="B17" s="40" t="s">
        <v>260</v>
      </c>
      <c r="C17" s="16" t="s">
        <v>13</v>
      </c>
      <c r="D17" s="16"/>
      <c r="E17" s="14"/>
      <c r="F17" s="16" t="s">
        <v>26</v>
      </c>
      <c r="G17" s="16" t="s">
        <v>40</v>
      </c>
      <c r="H17" s="16" t="s">
        <v>238</v>
      </c>
      <c r="I17" s="16"/>
      <c r="J17" s="16"/>
      <c r="K17" s="16"/>
      <c r="L17" s="17"/>
      <c r="M17" s="17"/>
      <c r="N17" s="16" t="s">
        <v>51</v>
      </c>
      <c r="O17" s="15"/>
      <c r="P17" s="18" t="s">
        <v>237</v>
      </c>
    </row>
    <row r="18" spans="1:16" s="13" customFormat="1" ht="85.95" customHeight="1" x14ac:dyDescent="0.35">
      <c r="A18" s="145"/>
      <c r="B18" s="40" t="s">
        <v>261</v>
      </c>
      <c r="C18" s="16" t="s">
        <v>13</v>
      </c>
      <c r="D18" s="16"/>
      <c r="E18" s="14"/>
      <c r="F18" s="16" t="s">
        <v>26</v>
      </c>
      <c r="G18" s="16" t="s">
        <v>40</v>
      </c>
      <c r="H18" s="16" t="s">
        <v>239</v>
      </c>
      <c r="I18" s="16"/>
      <c r="J18" s="16"/>
      <c r="K18" s="16"/>
      <c r="L18" s="17"/>
      <c r="M18" s="17"/>
      <c r="N18" s="16" t="s">
        <v>51</v>
      </c>
      <c r="O18" s="15"/>
      <c r="P18" s="18" t="s">
        <v>216</v>
      </c>
    </row>
    <row r="19" spans="1:16" s="13" customFormat="1" ht="147" customHeight="1" x14ac:dyDescent="0.35">
      <c r="A19" s="145"/>
      <c r="B19" s="16" t="s">
        <v>262</v>
      </c>
      <c r="C19" s="16" t="s">
        <v>13</v>
      </c>
      <c r="D19" s="16" t="s">
        <v>270</v>
      </c>
      <c r="E19" s="14" t="s">
        <v>31</v>
      </c>
      <c r="F19" s="16" t="s">
        <v>24</v>
      </c>
      <c r="G19" s="16" t="s">
        <v>49</v>
      </c>
      <c r="H19" s="16"/>
      <c r="I19" s="16" t="s">
        <v>263</v>
      </c>
      <c r="J19" s="16"/>
      <c r="K19" s="16"/>
      <c r="L19" s="17"/>
      <c r="M19" s="17"/>
      <c r="N19" s="16" t="s">
        <v>51</v>
      </c>
      <c r="O19" s="15"/>
      <c r="P19" s="18" t="s">
        <v>264</v>
      </c>
    </row>
    <row r="20" spans="1:16" s="13" customFormat="1" ht="126.45" customHeight="1" x14ac:dyDescent="0.35">
      <c r="A20" s="145"/>
      <c r="B20" s="16" t="s">
        <v>265</v>
      </c>
      <c r="C20" s="16" t="s">
        <v>13</v>
      </c>
      <c r="D20" s="16" t="s">
        <v>271</v>
      </c>
      <c r="E20" s="14" t="s">
        <v>31</v>
      </c>
      <c r="F20" s="16" t="s">
        <v>32</v>
      </c>
      <c r="G20" s="16" t="s">
        <v>241</v>
      </c>
      <c r="H20" s="16"/>
      <c r="I20" s="16"/>
      <c r="J20" s="16" t="s">
        <v>276</v>
      </c>
      <c r="K20" s="16"/>
      <c r="L20" s="17"/>
      <c r="M20" s="17"/>
      <c r="N20" s="16" t="s">
        <v>51</v>
      </c>
      <c r="O20" s="15"/>
      <c r="P20" s="18" t="s">
        <v>275</v>
      </c>
    </row>
    <row r="21" spans="1:16" s="13" customFormat="1" ht="108.45" customHeight="1" x14ac:dyDescent="0.35">
      <c r="A21" s="145"/>
      <c r="B21" s="16" t="s">
        <v>266</v>
      </c>
      <c r="C21" s="16" t="s">
        <v>13</v>
      </c>
      <c r="D21" s="16" t="s">
        <v>273</v>
      </c>
      <c r="E21" s="14" t="s">
        <v>31</v>
      </c>
      <c r="F21" s="16" t="s">
        <v>226</v>
      </c>
      <c r="G21" s="16" t="s">
        <v>267</v>
      </c>
      <c r="H21" s="16"/>
      <c r="I21" s="16"/>
      <c r="J21" s="16"/>
      <c r="K21" s="16" t="s">
        <v>243</v>
      </c>
      <c r="L21" s="17"/>
      <c r="M21" s="17"/>
      <c r="N21" s="16" t="s">
        <v>268</v>
      </c>
      <c r="O21" s="15" t="s">
        <v>245</v>
      </c>
      <c r="P21" s="18" t="s">
        <v>242</v>
      </c>
    </row>
    <row r="22" spans="1:16" s="13" customFormat="1" ht="72" customHeight="1" x14ac:dyDescent="0.35">
      <c r="A22" s="146"/>
      <c r="B22" s="35" t="s">
        <v>8</v>
      </c>
      <c r="C22" s="16"/>
      <c r="D22" s="16" t="s">
        <v>274</v>
      </c>
      <c r="E22" s="14"/>
      <c r="F22" s="16"/>
      <c r="G22" s="16"/>
      <c r="H22" s="16"/>
      <c r="I22" s="16"/>
      <c r="J22" s="16"/>
      <c r="K22" s="16"/>
      <c r="L22" s="17"/>
      <c r="M22" s="17"/>
      <c r="N22" s="16"/>
      <c r="O22" s="15"/>
      <c r="P22" s="18"/>
    </row>
    <row r="23" spans="1:16" s="13" customFormat="1" x14ac:dyDescent="0.35">
      <c r="A23" s="27"/>
      <c r="B23" s="28"/>
      <c r="C23" s="28"/>
      <c r="D23" s="28"/>
      <c r="E23" s="29"/>
      <c r="F23" s="28"/>
      <c r="G23" s="28"/>
      <c r="H23" s="28"/>
      <c r="I23" s="28"/>
      <c r="J23" s="28"/>
      <c r="K23" s="28"/>
      <c r="L23" s="30"/>
      <c r="M23" s="30"/>
      <c r="N23" s="28"/>
      <c r="O23" s="31"/>
      <c r="P23" s="32"/>
    </row>
    <row r="24" spans="1:16" s="13" customFormat="1" ht="169.5" customHeight="1" x14ac:dyDescent="0.35">
      <c r="A24" s="144">
        <v>44224</v>
      </c>
      <c r="B24" s="16" t="s">
        <v>222</v>
      </c>
      <c r="C24" s="16" t="s">
        <v>13</v>
      </c>
      <c r="D24" s="16" t="s">
        <v>223</v>
      </c>
      <c r="E24" s="14" t="s">
        <v>21</v>
      </c>
      <c r="F24" s="16" t="s">
        <v>16</v>
      </c>
      <c r="G24" s="16" t="s">
        <v>40</v>
      </c>
      <c r="H24" s="16" t="s">
        <v>251</v>
      </c>
      <c r="I24" s="16"/>
      <c r="J24" s="16"/>
      <c r="K24" s="16"/>
      <c r="L24" s="17"/>
      <c r="M24" s="17"/>
      <c r="N24" s="16" t="s">
        <v>51</v>
      </c>
      <c r="O24" s="15"/>
      <c r="P24" s="18" t="s">
        <v>250</v>
      </c>
    </row>
    <row r="25" spans="1:16" s="13" customFormat="1" ht="75.45" customHeight="1" x14ac:dyDescent="0.35">
      <c r="A25" s="145"/>
      <c r="B25" s="16" t="s">
        <v>224</v>
      </c>
      <c r="C25" s="16" t="s">
        <v>12</v>
      </c>
      <c r="D25" s="16" t="s">
        <v>225</v>
      </c>
      <c r="E25" s="14" t="s">
        <v>10</v>
      </c>
      <c r="F25" s="16" t="s">
        <v>226</v>
      </c>
      <c r="G25" s="16">
        <v>110854</v>
      </c>
      <c r="H25" s="16"/>
      <c r="I25" s="16"/>
      <c r="J25" s="16"/>
      <c r="K25" s="16" t="s">
        <v>243</v>
      </c>
      <c r="L25" s="17"/>
      <c r="M25" s="17"/>
      <c r="N25" s="33" t="s">
        <v>244</v>
      </c>
      <c r="O25" s="15" t="s">
        <v>245</v>
      </c>
      <c r="P25" s="18" t="s">
        <v>242</v>
      </c>
    </row>
    <row r="26" spans="1:16" s="13" customFormat="1" ht="75.45" customHeight="1" x14ac:dyDescent="0.35">
      <c r="A26" s="145"/>
      <c r="B26" s="16" t="s">
        <v>227</v>
      </c>
      <c r="C26" s="16" t="s">
        <v>13</v>
      </c>
      <c r="D26" s="16" t="s">
        <v>228</v>
      </c>
      <c r="E26" s="14" t="s">
        <v>10</v>
      </c>
      <c r="F26" s="16" t="s">
        <v>226</v>
      </c>
      <c r="G26" s="16" t="s">
        <v>248</v>
      </c>
      <c r="H26" s="16"/>
      <c r="I26" s="16"/>
      <c r="J26" s="16"/>
      <c r="K26" s="16" t="s">
        <v>246</v>
      </c>
      <c r="L26" s="17"/>
      <c r="M26" s="17"/>
      <c r="N26" s="33" t="s">
        <v>249</v>
      </c>
      <c r="O26" s="15" t="s">
        <v>64</v>
      </c>
      <c r="P26" s="18" t="s">
        <v>247</v>
      </c>
    </row>
    <row r="27" spans="1:16" s="13" customFormat="1" ht="75.45" customHeight="1" x14ac:dyDescent="0.35">
      <c r="A27" s="145"/>
      <c r="B27" s="16" t="s">
        <v>229</v>
      </c>
      <c r="C27" s="16" t="s">
        <v>12</v>
      </c>
      <c r="D27" s="16" t="s">
        <v>230</v>
      </c>
      <c r="E27" s="14" t="s">
        <v>10</v>
      </c>
      <c r="F27" s="16" t="s">
        <v>32</v>
      </c>
      <c r="G27" s="16" t="s">
        <v>241</v>
      </c>
      <c r="H27" s="16"/>
      <c r="I27" s="16"/>
      <c r="J27" s="16" t="s">
        <v>240</v>
      </c>
      <c r="K27" s="16"/>
      <c r="L27" s="17"/>
      <c r="M27" s="17"/>
      <c r="N27" s="16" t="s">
        <v>51</v>
      </c>
      <c r="O27" s="15"/>
      <c r="P27" s="18" t="s">
        <v>68</v>
      </c>
    </row>
    <row r="28" spans="1:16" s="13" customFormat="1" ht="188.55" customHeight="1" x14ac:dyDescent="0.35">
      <c r="A28" s="145"/>
      <c r="B28" s="16" t="s">
        <v>231</v>
      </c>
      <c r="C28" s="16" t="s">
        <v>13</v>
      </c>
      <c r="D28" s="16" t="s">
        <v>232</v>
      </c>
      <c r="E28" s="14" t="s">
        <v>21</v>
      </c>
      <c r="F28" s="16" t="s">
        <v>26</v>
      </c>
      <c r="G28" s="16" t="s">
        <v>40</v>
      </c>
      <c r="H28" s="16" t="s">
        <v>238</v>
      </c>
      <c r="I28" s="16"/>
      <c r="J28" s="16"/>
      <c r="K28" s="16"/>
      <c r="L28" s="17"/>
      <c r="M28" s="17"/>
      <c r="N28" s="16" t="s">
        <v>51</v>
      </c>
      <c r="O28" s="15"/>
      <c r="P28" s="18" t="s">
        <v>237</v>
      </c>
    </row>
    <row r="29" spans="1:16" s="13" customFormat="1" ht="172.95" customHeight="1" x14ac:dyDescent="0.35">
      <c r="A29" s="145"/>
      <c r="B29" s="16" t="s">
        <v>233</v>
      </c>
      <c r="C29" s="16" t="s">
        <v>13</v>
      </c>
      <c r="D29" s="16" t="s">
        <v>234</v>
      </c>
      <c r="E29" s="14" t="s">
        <v>21</v>
      </c>
      <c r="F29" s="16" t="s">
        <v>26</v>
      </c>
      <c r="G29" s="16" t="s">
        <v>40</v>
      </c>
      <c r="H29" s="16" t="s">
        <v>239</v>
      </c>
      <c r="I29" s="16"/>
      <c r="J29" s="16"/>
      <c r="K29" s="16"/>
      <c r="L29" s="17"/>
      <c r="M29" s="17"/>
      <c r="N29" s="16" t="s">
        <v>51</v>
      </c>
      <c r="O29" s="15"/>
      <c r="P29" s="18" t="s">
        <v>216</v>
      </c>
    </row>
    <row r="30" spans="1:16" s="13" customFormat="1" ht="172.95" customHeight="1" x14ac:dyDescent="0.35">
      <c r="A30" s="145"/>
      <c r="B30" s="16" t="s">
        <v>235</v>
      </c>
      <c r="C30" s="16" t="s">
        <v>12</v>
      </c>
      <c r="D30" s="16" t="s">
        <v>225</v>
      </c>
      <c r="E30" s="14" t="s">
        <v>10</v>
      </c>
      <c r="F30" s="14" t="s">
        <v>36</v>
      </c>
      <c r="G30" s="16" t="s">
        <v>67</v>
      </c>
      <c r="H30" s="16"/>
      <c r="I30" s="16" t="s">
        <v>252</v>
      </c>
      <c r="J30" s="16"/>
      <c r="K30" s="16"/>
      <c r="L30" s="17"/>
      <c r="M30" s="17"/>
      <c r="N30" s="16" t="s">
        <v>51</v>
      </c>
      <c r="O30" s="15"/>
      <c r="P30" s="18" t="s">
        <v>38</v>
      </c>
    </row>
    <row r="31" spans="1:16" s="13" customFormat="1" ht="172.95" customHeight="1" x14ac:dyDescent="0.35">
      <c r="A31" s="146"/>
      <c r="B31" s="16" t="s">
        <v>236</v>
      </c>
      <c r="C31" s="16" t="s">
        <v>12</v>
      </c>
      <c r="D31" s="16" t="s">
        <v>225</v>
      </c>
      <c r="E31" s="14" t="s">
        <v>10</v>
      </c>
      <c r="F31" s="16" t="s">
        <v>24</v>
      </c>
      <c r="G31" s="16" t="s">
        <v>49</v>
      </c>
      <c r="H31" s="16"/>
      <c r="I31" s="16" t="s">
        <v>253</v>
      </c>
      <c r="J31" s="16"/>
      <c r="K31" s="16"/>
      <c r="L31" s="17"/>
      <c r="M31" s="17"/>
      <c r="N31" s="16" t="s">
        <v>51</v>
      </c>
      <c r="O31" s="15"/>
      <c r="P31" s="18" t="s">
        <v>254</v>
      </c>
    </row>
    <row r="32" spans="1:16" s="13" customFormat="1" x14ac:dyDescent="0.35">
      <c r="A32" s="27"/>
      <c r="B32" s="28"/>
      <c r="C32" s="28"/>
      <c r="D32" s="28"/>
      <c r="E32" s="29"/>
      <c r="F32" s="28"/>
      <c r="G32" s="28"/>
      <c r="H32" s="28"/>
      <c r="I32" s="28"/>
      <c r="J32" s="28"/>
      <c r="K32" s="28"/>
      <c r="L32" s="30"/>
      <c r="M32" s="30"/>
      <c r="N32" s="28"/>
      <c r="O32" s="31"/>
      <c r="P32" s="32"/>
    </row>
    <row r="33" spans="1:16" s="13" customFormat="1" ht="216.45" customHeight="1" x14ac:dyDescent="0.35">
      <c r="A33" s="26">
        <v>44231</v>
      </c>
      <c r="B33" s="16" t="s">
        <v>218</v>
      </c>
      <c r="C33" s="16" t="s">
        <v>13</v>
      </c>
      <c r="D33" s="16" t="s">
        <v>219</v>
      </c>
      <c r="E33" s="14" t="s">
        <v>21</v>
      </c>
      <c r="F33" s="16" t="s">
        <v>14</v>
      </c>
      <c r="G33" s="16" t="s">
        <v>49</v>
      </c>
      <c r="H33" s="16"/>
      <c r="I33" s="16" t="s">
        <v>220</v>
      </c>
      <c r="J33" s="16"/>
      <c r="K33" s="16"/>
      <c r="L33" s="17"/>
      <c r="M33" s="17"/>
      <c r="N33" s="16" t="s">
        <v>51</v>
      </c>
      <c r="O33" s="15"/>
      <c r="P33" s="18" t="s">
        <v>221</v>
      </c>
    </row>
    <row r="34" spans="1:16" s="13" customFormat="1" x14ac:dyDescent="0.35">
      <c r="A34" s="27"/>
      <c r="B34" s="28"/>
      <c r="C34" s="28"/>
      <c r="D34" s="28"/>
      <c r="E34" s="29"/>
      <c r="F34" s="28"/>
      <c r="G34" s="28"/>
      <c r="H34" s="28"/>
      <c r="I34" s="28"/>
      <c r="J34" s="28"/>
      <c r="K34" s="28"/>
      <c r="L34" s="30"/>
      <c r="M34" s="30"/>
      <c r="N34" s="28"/>
      <c r="O34" s="31"/>
      <c r="P34" s="32"/>
    </row>
    <row r="35" spans="1:16" s="13" customFormat="1" ht="237.45" customHeight="1" x14ac:dyDescent="0.35">
      <c r="A35" s="144">
        <v>44238</v>
      </c>
      <c r="B35" s="16" t="s">
        <v>199</v>
      </c>
      <c r="C35" s="16" t="s">
        <v>13</v>
      </c>
      <c r="D35" s="16" t="s">
        <v>200</v>
      </c>
      <c r="E35" s="14" t="s">
        <v>21</v>
      </c>
      <c r="F35" s="16" t="s">
        <v>15</v>
      </c>
      <c r="G35" s="16" t="s">
        <v>209</v>
      </c>
      <c r="H35" s="16"/>
      <c r="I35" s="16"/>
      <c r="J35" s="16" t="s">
        <v>208</v>
      </c>
      <c r="K35" s="16"/>
      <c r="L35" s="17"/>
      <c r="M35" s="17"/>
      <c r="N35" s="16" t="s">
        <v>51</v>
      </c>
      <c r="O35" s="15"/>
      <c r="P35" s="18" t="s">
        <v>207</v>
      </c>
    </row>
    <row r="36" spans="1:16" s="13" customFormat="1" ht="91.05" customHeight="1" x14ac:dyDescent="0.35">
      <c r="A36" s="145"/>
      <c r="B36" s="16" t="s">
        <v>201</v>
      </c>
      <c r="C36" s="16" t="s">
        <v>13</v>
      </c>
      <c r="D36" s="16" t="s">
        <v>202</v>
      </c>
      <c r="E36" s="14" t="s">
        <v>10</v>
      </c>
      <c r="F36" s="16" t="s">
        <v>26</v>
      </c>
      <c r="G36" s="16" t="s">
        <v>40</v>
      </c>
      <c r="H36" s="16" t="s">
        <v>211</v>
      </c>
      <c r="I36" s="16"/>
      <c r="J36" s="16"/>
      <c r="K36" s="16"/>
      <c r="L36" s="17"/>
      <c r="M36" s="17"/>
      <c r="N36" s="19">
        <v>8280.0400000000009</v>
      </c>
      <c r="O36" s="15" t="s">
        <v>212</v>
      </c>
      <c r="P36" s="18" t="s">
        <v>210</v>
      </c>
    </row>
    <row r="37" spans="1:16" s="13" customFormat="1" ht="91.05" customHeight="1" x14ac:dyDescent="0.35">
      <c r="A37" s="145"/>
      <c r="B37" s="16" t="s">
        <v>203</v>
      </c>
      <c r="C37" s="16" t="s">
        <v>13</v>
      </c>
      <c r="D37" s="16" t="s">
        <v>30</v>
      </c>
      <c r="E37" s="14" t="s">
        <v>10</v>
      </c>
      <c r="F37" s="16" t="s">
        <v>26</v>
      </c>
      <c r="G37" s="16" t="s">
        <v>72</v>
      </c>
      <c r="H37" s="16" t="s">
        <v>214</v>
      </c>
      <c r="I37" s="16"/>
      <c r="J37" s="16"/>
      <c r="K37" s="16"/>
      <c r="L37" s="17"/>
      <c r="M37" s="17"/>
      <c r="N37" s="19">
        <v>12508.36</v>
      </c>
      <c r="O37" s="15" t="s">
        <v>215</v>
      </c>
      <c r="P37" s="18" t="s">
        <v>213</v>
      </c>
    </row>
    <row r="38" spans="1:16" s="13" customFormat="1" ht="152.55000000000001" customHeight="1" x14ac:dyDescent="0.35">
      <c r="A38" s="145"/>
      <c r="B38" s="16" t="s">
        <v>204</v>
      </c>
      <c r="C38" s="16" t="s">
        <v>12</v>
      </c>
      <c r="D38" s="16" t="s">
        <v>205</v>
      </c>
      <c r="E38" s="14" t="s">
        <v>10</v>
      </c>
      <c r="F38" s="16" t="s">
        <v>191</v>
      </c>
      <c r="G38" s="16" t="s">
        <v>40</v>
      </c>
      <c r="H38" s="16" t="s">
        <v>217</v>
      </c>
      <c r="I38" s="16"/>
      <c r="J38" s="16"/>
      <c r="K38" s="16"/>
      <c r="L38" s="17"/>
      <c r="M38" s="17"/>
      <c r="N38" s="16" t="s">
        <v>51</v>
      </c>
      <c r="O38" s="15"/>
      <c r="P38" s="18" t="s">
        <v>216</v>
      </c>
    </row>
    <row r="39" spans="1:16" s="13" customFormat="1" ht="342.45" customHeight="1" x14ac:dyDescent="0.35">
      <c r="A39" s="146"/>
      <c r="B39" s="35" t="s">
        <v>8</v>
      </c>
      <c r="C39" s="16"/>
      <c r="D39" s="16" t="s">
        <v>206</v>
      </c>
      <c r="E39" s="14"/>
      <c r="F39" s="16"/>
      <c r="G39" s="16"/>
      <c r="H39" s="16"/>
      <c r="I39" s="16"/>
      <c r="J39" s="16"/>
      <c r="K39" s="16"/>
      <c r="L39" s="17"/>
      <c r="M39" s="17"/>
      <c r="N39" s="16"/>
      <c r="O39" s="15"/>
      <c r="P39" s="18"/>
    </row>
    <row r="40" spans="1:16" s="13" customFormat="1" x14ac:dyDescent="0.35">
      <c r="A40" s="27"/>
      <c r="B40" s="28"/>
      <c r="C40" s="28"/>
      <c r="D40" s="28"/>
      <c r="E40" s="29"/>
      <c r="F40" s="28"/>
      <c r="G40" s="28"/>
      <c r="H40" s="28"/>
      <c r="I40" s="28"/>
      <c r="J40" s="28"/>
      <c r="K40" s="28"/>
      <c r="L40" s="30"/>
      <c r="M40" s="30"/>
      <c r="N40" s="28"/>
      <c r="O40" s="31"/>
      <c r="P40" s="32"/>
    </row>
    <row r="41" spans="1:16" s="13" customFormat="1" ht="82.05" customHeight="1" x14ac:dyDescent="0.35">
      <c r="A41" s="144">
        <v>44245</v>
      </c>
      <c r="B41" s="16" t="s">
        <v>166</v>
      </c>
      <c r="C41" s="16" t="s">
        <v>13</v>
      </c>
      <c r="D41" s="16" t="s">
        <v>188</v>
      </c>
      <c r="E41" s="14" t="s">
        <v>10</v>
      </c>
      <c r="F41" s="16" t="s">
        <v>37</v>
      </c>
      <c r="G41" s="16" t="s">
        <v>48</v>
      </c>
      <c r="H41" s="16"/>
      <c r="I41" s="16"/>
      <c r="J41" s="16"/>
      <c r="K41" s="16" t="s">
        <v>167</v>
      </c>
      <c r="L41" s="17"/>
      <c r="M41" s="17"/>
      <c r="N41" s="33" t="s">
        <v>168</v>
      </c>
      <c r="O41" s="15" t="s">
        <v>169</v>
      </c>
      <c r="P41" s="18" t="s">
        <v>39</v>
      </c>
    </row>
    <row r="42" spans="1:16" s="13" customFormat="1" ht="200.55" customHeight="1" x14ac:dyDescent="0.35">
      <c r="A42" s="145"/>
      <c r="B42" s="16" t="s">
        <v>170</v>
      </c>
      <c r="C42" s="16" t="s">
        <v>13</v>
      </c>
      <c r="D42" s="16" t="s">
        <v>198</v>
      </c>
      <c r="E42" s="14"/>
      <c r="F42" s="16" t="s">
        <v>16</v>
      </c>
      <c r="G42" s="16">
        <v>102155</v>
      </c>
      <c r="H42" s="16" t="s">
        <v>116</v>
      </c>
      <c r="I42" s="16"/>
      <c r="J42" s="16"/>
      <c r="K42" s="16"/>
      <c r="L42" s="17"/>
      <c r="M42" s="17"/>
      <c r="N42" s="16" t="s">
        <v>51</v>
      </c>
      <c r="O42" s="15"/>
      <c r="P42" s="18" t="s">
        <v>115</v>
      </c>
    </row>
    <row r="43" spans="1:16" s="13" customFormat="1" ht="72" x14ac:dyDescent="0.35">
      <c r="A43" s="145"/>
      <c r="B43" s="16" t="s">
        <v>171</v>
      </c>
      <c r="C43" s="16" t="s">
        <v>13</v>
      </c>
      <c r="D43" s="16" t="s">
        <v>198</v>
      </c>
      <c r="E43" s="14"/>
      <c r="F43" s="16" t="s">
        <v>16</v>
      </c>
      <c r="G43" s="16">
        <v>102155</v>
      </c>
      <c r="H43" s="16" t="s">
        <v>172</v>
      </c>
      <c r="I43" s="16"/>
      <c r="J43" s="16"/>
      <c r="K43" s="16"/>
      <c r="L43" s="17"/>
      <c r="M43" s="17"/>
      <c r="N43" s="16" t="s">
        <v>51</v>
      </c>
      <c r="O43" s="15"/>
      <c r="P43" s="18" t="s">
        <v>45</v>
      </c>
    </row>
    <row r="44" spans="1:16" s="13" customFormat="1" ht="72" x14ac:dyDescent="0.35">
      <c r="A44" s="145"/>
      <c r="B44" s="16" t="s">
        <v>173</v>
      </c>
      <c r="C44" s="16" t="s">
        <v>13</v>
      </c>
      <c r="D44" s="16" t="s">
        <v>198</v>
      </c>
      <c r="E44" s="14"/>
      <c r="F44" s="16" t="s">
        <v>16</v>
      </c>
      <c r="G44" s="16">
        <v>102155</v>
      </c>
      <c r="H44" s="16" t="s">
        <v>174</v>
      </c>
      <c r="I44" s="16"/>
      <c r="J44" s="16"/>
      <c r="K44" s="16"/>
      <c r="L44" s="17"/>
      <c r="M44" s="17"/>
      <c r="N44" s="16" t="s">
        <v>51</v>
      </c>
      <c r="O44" s="15"/>
      <c r="P44" s="18" t="s">
        <v>175</v>
      </c>
    </row>
    <row r="45" spans="1:16" s="13" customFormat="1" ht="214.5" customHeight="1" x14ac:dyDescent="0.35">
      <c r="A45" s="145"/>
      <c r="B45" s="16" t="s">
        <v>176</v>
      </c>
      <c r="C45" s="16" t="s">
        <v>13</v>
      </c>
      <c r="D45" s="16" t="s">
        <v>189</v>
      </c>
      <c r="E45" s="14" t="s">
        <v>21</v>
      </c>
      <c r="F45" s="16" t="s">
        <v>191</v>
      </c>
      <c r="G45" s="16" t="s">
        <v>49</v>
      </c>
      <c r="H45" s="16" t="s">
        <v>178</v>
      </c>
      <c r="I45" s="16"/>
      <c r="J45" s="16"/>
      <c r="K45" s="16"/>
      <c r="L45" s="17"/>
      <c r="M45" s="17"/>
      <c r="N45" s="16" t="s">
        <v>51</v>
      </c>
      <c r="O45" s="15"/>
      <c r="P45" s="18" t="s">
        <v>177</v>
      </c>
    </row>
    <row r="46" spans="1:16" s="13" customFormat="1" ht="72" customHeight="1" x14ac:dyDescent="0.35">
      <c r="A46" s="145"/>
      <c r="B46" s="16" t="s">
        <v>145</v>
      </c>
      <c r="C46" s="16" t="s">
        <v>13</v>
      </c>
      <c r="D46" s="16" t="s">
        <v>192</v>
      </c>
      <c r="E46" s="14" t="s">
        <v>193</v>
      </c>
      <c r="F46" s="16" t="s">
        <v>24</v>
      </c>
      <c r="G46" s="16" t="s">
        <v>49</v>
      </c>
      <c r="H46" s="16"/>
      <c r="I46" s="16" t="s">
        <v>179</v>
      </c>
      <c r="J46" s="16"/>
      <c r="K46" s="16"/>
      <c r="L46" s="17"/>
      <c r="M46" s="17"/>
      <c r="N46" s="16" t="s">
        <v>51</v>
      </c>
      <c r="O46" s="15"/>
      <c r="P46" s="18" t="s">
        <v>143</v>
      </c>
    </row>
    <row r="47" spans="1:16" s="13" customFormat="1" ht="115.5" customHeight="1" x14ac:dyDescent="0.35">
      <c r="A47" s="145"/>
      <c r="B47" s="16" t="s">
        <v>180</v>
      </c>
      <c r="C47" s="16" t="s">
        <v>13</v>
      </c>
      <c r="D47" s="16" t="s">
        <v>194</v>
      </c>
      <c r="E47" s="14" t="s">
        <v>10</v>
      </c>
      <c r="F47" s="16" t="s">
        <v>24</v>
      </c>
      <c r="G47" s="16" t="s">
        <v>46</v>
      </c>
      <c r="H47" s="16"/>
      <c r="I47" s="16"/>
      <c r="J47" s="16" t="s">
        <v>181</v>
      </c>
      <c r="K47" s="16"/>
      <c r="L47" s="17"/>
      <c r="M47" s="17"/>
      <c r="N47" s="16" t="s">
        <v>51</v>
      </c>
      <c r="O47" s="15"/>
      <c r="P47" s="18" t="s">
        <v>43</v>
      </c>
    </row>
    <row r="48" spans="1:16" s="13" customFormat="1" ht="90" x14ac:dyDescent="0.35">
      <c r="A48" s="145"/>
      <c r="B48" s="16" t="s">
        <v>50</v>
      </c>
      <c r="C48" s="16" t="s">
        <v>13</v>
      </c>
      <c r="D48" s="16" t="s">
        <v>195</v>
      </c>
      <c r="E48" s="14" t="s">
        <v>31</v>
      </c>
      <c r="F48" s="16" t="s">
        <v>183</v>
      </c>
      <c r="G48" s="16" t="s">
        <v>49</v>
      </c>
      <c r="H48" s="16"/>
      <c r="I48" s="16" t="s">
        <v>184</v>
      </c>
      <c r="J48" s="16"/>
      <c r="K48" s="16"/>
      <c r="L48" s="17"/>
      <c r="M48" s="17"/>
      <c r="N48" s="16" t="s">
        <v>51</v>
      </c>
      <c r="O48" s="15"/>
      <c r="P48" s="18" t="s">
        <v>182</v>
      </c>
    </row>
    <row r="49" spans="1:16" s="13" customFormat="1" ht="143.55000000000001" customHeight="1" x14ac:dyDescent="0.35">
      <c r="A49" s="145"/>
      <c r="B49" s="16" t="s">
        <v>185</v>
      </c>
      <c r="C49" s="16" t="s">
        <v>13</v>
      </c>
      <c r="D49" s="16" t="s">
        <v>190</v>
      </c>
      <c r="E49" s="14" t="s">
        <v>10</v>
      </c>
      <c r="F49" s="16" t="s">
        <v>26</v>
      </c>
      <c r="G49" s="16" t="s">
        <v>72</v>
      </c>
      <c r="H49" s="16" t="s">
        <v>186</v>
      </c>
      <c r="I49" s="16"/>
      <c r="J49" s="16"/>
      <c r="K49" s="16"/>
      <c r="L49" s="17"/>
      <c r="M49" s="17"/>
      <c r="N49" s="37">
        <v>14800</v>
      </c>
      <c r="O49" s="15" t="s">
        <v>187</v>
      </c>
      <c r="P49" s="18" t="s">
        <v>29</v>
      </c>
    </row>
    <row r="50" spans="1:16" s="13" customFormat="1" ht="112.95" customHeight="1" x14ac:dyDescent="0.35">
      <c r="A50" s="146"/>
      <c r="B50" s="16" t="s">
        <v>196</v>
      </c>
      <c r="C50" s="16" t="s">
        <v>12</v>
      </c>
      <c r="D50" s="16" t="s">
        <v>197</v>
      </c>
      <c r="E50" s="14" t="s">
        <v>10</v>
      </c>
      <c r="F50" s="16" t="s">
        <v>15</v>
      </c>
      <c r="G50" s="16" t="s">
        <v>313</v>
      </c>
      <c r="H50" s="16"/>
      <c r="I50" s="16"/>
      <c r="J50" s="16" t="s">
        <v>312</v>
      </c>
      <c r="K50" s="16"/>
      <c r="L50" s="17"/>
      <c r="M50" s="17"/>
      <c r="N50" s="16" t="s">
        <v>51</v>
      </c>
      <c r="O50" s="15"/>
      <c r="P50" s="18" t="s">
        <v>256</v>
      </c>
    </row>
    <row r="51" spans="1:16" s="13" customFormat="1" x14ac:dyDescent="0.35">
      <c r="A51" s="27"/>
      <c r="B51" s="28"/>
      <c r="C51" s="28"/>
      <c r="D51" s="28"/>
      <c r="E51" s="29"/>
      <c r="F51" s="28"/>
      <c r="G51" s="28"/>
      <c r="H51" s="28"/>
      <c r="I51" s="28"/>
      <c r="J51" s="28"/>
      <c r="K51" s="28"/>
      <c r="L51" s="30"/>
      <c r="M51" s="30"/>
      <c r="N51" s="28"/>
      <c r="O51" s="31"/>
      <c r="P51" s="32"/>
    </row>
    <row r="52" spans="1:16" s="13" customFormat="1" ht="90" x14ac:dyDescent="0.35">
      <c r="A52" s="144">
        <v>44252</v>
      </c>
      <c r="B52" s="16" t="s">
        <v>145</v>
      </c>
      <c r="C52" s="16" t="s">
        <v>12</v>
      </c>
      <c r="D52" s="16" t="s">
        <v>152</v>
      </c>
      <c r="E52" s="14" t="s">
        <v>21</v>
      </c>
      <c r="F52" s="16" t="s">
        <v>24</v>
      </c>
      <c r="G52" s="16" t="s">
        <v>49</v>
      </c>
      <c r="H52" s="16"/>
      <c r="I52" s="16" t="s">
        <v>144</v>
      </c>
      <c r="J52" s="16"/>
      <c r="K52" s="16"/>
      <c r="L52" s="17"/>
      <c r="M52" s="17"/>
      <c r="N52" s="16" t="s">
        <v>51</v>
      </c>
      <c r="O52" s="15"/>
      <c r="P52" s="18" t="s">
        <v>143</v>
      </c>
    </row>
    <row r="53" spans="1:16" s="13" customFormat="1" ht="121.5" customHeight="1" x14ac:dyDescent="0.35">
      <c r="A53" s="145"/>
      <c r="B53" s="16" t="s">
        <v>146</v>
      </c>
      <c r="C53" s="16" t="s">
        <v>13</v>
      </c>
      <c r="D53" s="16" t="s">
        <v>153</v>
      </c>
      <c r="E53" s="14" t="s">
        <v>31</v>
      </c>
      <c r="F53" s="16" t="s">
        <v>24</v>
      </c>
      <c r="G53" s="16" t="s">
        <v>49</v>
      </c>
      <c r="H53" s="16"/>
      <c r="I53" s="16"/>
      <c r="J53" s="16" t="s">
        <v>148</v>
      </c>
      <c r="K53" s="16"/>
      <c r="L53" s="17"/>
      <c r="M53" s="17"/>
      <c r="N53" s="16" t="s">
        <v>51</v>
      </c>
      <c r="O53" s="15"/>
      <c r="P53" s="18" t="s">
        <v>147</v>
      </c>
    </row>
    <row r="54" spans="1:16" s="13" customFormat="1" ht="109.95" customHeight="1" x14ac:dyDescent="0.35">
      <c r="A54" s="145"/>
      <c r="B54" s="16" t="s">
        <v>149</v>
      </c>
      <c r="C54" s="16" t="s">
        <v>13</v>
      </c>
      <c r="D54" s="16" t="s">
        <v>154</v>
      </c>
      <c r="E54" s="14" t="s">
        <v>10</v>
      </c>
      <c r="F54" s="16" t="s">
        <v>36</v>
      </c>
      <c r="G54" s="16" t="s">
        <v>151</v>
      </c>
      <c r="H54" s="16"/>
      <c r="I54" s="16" t="s">
        <v>150</v>
      </c>
      <c r="J54" s="16"/>
      <c r="K54" s="16"/>
      <c r="L54" s="17"/>
      <c r="M54" s="17"/>
      <c r="N54" s="16" t="s">
        <v>51</v>
      </c>
      <c r="O54" s="15"/>
      <c r="P54" s="18" t="s">
        <v>38</v>
      </c>
    </row>
    <row r="55" spans="1:16" s="13" customFormat="1" ht="109.95" customHeight="1" x14ac:dyDescent="0.35">
      <c r="A55" s="145"/>
      <c r="B55" s="16" t="s">
        <v>155</v>
      </c>
      <c r="C55" s="16" t="s">
        <v>13</v>
      </c>
      <c r="D55" s="16" t="s">
        <v>156</v>
      </c>
      <c r="E55" s="14" t="s">
        <v>10</v>
      </c>
      <c r="F55" s="16" t="s">
        <v>44</v>
      </c>
      <c r="G55" s="16" t="s">
        <v>160</v>
      </c>
      <c r="H55" s="16"/>
      <c r="I55" s="16" t="s">
        <v>159</v>
      </c>
      <c r="J55" s="16"/>
      <c r="K55" s="16"/>
      <c r="L55" s="17"/>
      <c r="M55" s="17"/>
      <c r="N55" s="33" t="s">
        <v>161</v>
      </c>
      <c r="O55" s="15" t="s">
        <v>162</v>
      </c>
      <c r="P55" s="18" t="s">
        <v>20</v>
      </c>
    </row>
    <row r="56" spans="1:16" s="13" customFormat="1" ht="109.95" customHeight="1" x14ac:dyDescent="0.35">
      <c r="A56" s="145"/>
      <c r="B56" s="16" t="s">
        <v>157</v>
      </c>
      <c r="C56" s="16" t="s">
        <v>13</v>
      </c>
      <c r="D56" s="16" t="s">
        <v>10</v>
      </c>
      <c r="E56" s="14" t="s">
        <v>10</v>
      </c>
      <c r="F56" s="16" t="s">
        <v>25</v>
      </c>
      <c r="G56" s="16" t="s">
        <v>164</v>
      </c>
      <c r="H56" s="16"/>
      <c r="I56" s="16"/>
      <c r="J56" s="16" t="s">
        <v>163</v>
      </c>
      <c r="K56" s="16"/>
      <c r="L56" s="17"/>
      <c r="M56" s="17"/>
      <c r="N56" s="36">
        <v>23907.23</v>
      </c>
      <c r="O56" s="15" t="s">
        <v>165</v>
      </c>
      <c r="P56" s="18" t="s">
        <v>33</v>
      </c>
    </row>
    <row r="57" spans="1:16" s="13" customFormat="1" ht="99" customHeight="1" x14ac:dyDescent="0.35">
      <c r="A57" s="146"/>
      <c r="B57" s="35" t="s">
        <v>8</v>
      </c>
      <c r="C57" s="16"/>
      <c r="D57" s="16" t="s">
        <v>158</v>
      </c>
      <c r="E57" s="14"/>
      <c r="F57" s="16"/>
      <c r="G57" s="16"/>
      <c r="H57" s="16"/>
      <c r="I57" s="16"/>
      <c r="J57" s="16"/>
      <c r="K57" s="16"/>
      <c r="L57" s="17"/>
      <c r="M57" s="17"/>
      <c r="N57" s="16"/>
      <c r="O57" s="15"/>
      <c r="P57" s="18"/>
    </row>
    <row r="58" spans="1:16" s="13" customFormat="1" x14ac:dyDescent="0.35">
      <c r="A58" s="27"/>
      <c r="B58" s="28"/>
      <c r="C58" s="28"/>
      <c r="D58" s="28"/>
      <c r="E58" s="29"/>
      <c r="F58" s="28"/>
      <c r="G58" s="28"/>
      <c r="H58" s="28"/>
      <c r="I58" s="28"/>
      <c r="J58" s="28"/>
      <c r="K58" s="28"/>
      <c r="L58" s="30"/>
      <c r="M58" s="30"/>
      <c r="N58" s="28"/>
      <c r="O58" s="31"/>
      <c r="P58" s="32"/>
    </row>
    <row r="59" spans="1:16" s="13" customFormat="1" ht="172.5" customHeight="1" x14ac:dyDescent="0.35">
      <c r="A59" s="144">
        <v>44259</v>
      </c>
      <c r="B59" s="16" t="s">
        <v>108</v>
      </c>
      <c r="C59" s="16" t="s">
        <v>13</v>
      </c>
      <c r="D59" s="16" t="s">
        <v>132</v>
      </c>
      <c r="E59" s="14" t="s">
        <v>10</v>
      </c>
      <c r="F59" s="16" t="s">
        <v>15</v>
      </c>
      <c r="G59" s="16" t="s">
        <v>111</v>
      </c>
      <c r="H59" s="16"/>
      <c r="I59" s="16"/>
      <c r="J59" s="16" t="s">
        <v>110</v>
      </c>
      <c r="K59" s="16"/>
      <c r="L59" s="17"/>
      <c r="M59" s="17"/>
      <c r="N59" s="16" t="s">
        <v>51</v>
      </c>
      <c r="O59" s="15"/>
      <c r="P59" s="18" t="s">
        <v>109</v>
      </c>
    </row>
    <row r="60" spans="1:16" s="13" customFormat="1" ht="270" customHeight="1" x14ac:dyDescent="0.35">
      <c r="A60" s="145"/>
      <c r="B60" s="16" t="s">
        <v>112</v>
      </c>
      <c r="C60" s="16" t="s">
        <v>13</v>
      </c>
      <c r="D60" s="16" t="s">
        <v>133</v>
      </c>
      <c r="E60" s="14" t="s">
        <v>21</v>
      </c>
      <c r="F60" s="16" t="s">
        <v>16</v>
      </c>
      <c r="G60" s="16">
        <v>102155</v>
      </c>
      <c r="H60" s="16" t="s">
        <v>113</v>
      </c>
      <c r="I60" s="16"/>
      <c r="J60" s="16"/>
      <c r="K60" s="16"/>
      <c r="L60" s="17"/>
      <c r="M60" s="17"/>
      <c r="N60" s="16" t="s">
        <v>51</v>
      </c>
      <c r="O60" s="15"/>
      <c r="P60" s="18" t="s">
        <v>29</v>
      </c>
    </row>
    <row r="61" spans="1:16" s="13" customFormat="1" ht="246" customHeight="1" x14ac:dyDescent="0.35">
      <c r="A61" s="145"/>
      <c r="B61" s="16" t="s">
        <v>114</v>
      </c>
      <c r="C61" s="16" t="s">
        <v>13</v>
      </c>
      <c r="D61" s="16" t="s">
        <v>133</v>
      </c>
      <c r="E61" s="14" t="s">
        <v>21</v>
      </c>
      <c r="F61" s="16" t="s">
        <v>16</v>
      </c>
      <c r="G61" s="16">
        <v>102155</v>
      </c>
      <c r="H61" s="16" t="s">
        <v>116</v>
      </c>
      <c r="I61" s="16"/>
      <c r="J61" s="16"/>
      <c r="K61" s="16"/>
      <c r="L61" s="17"/>
      <c r="M61" s="17"/>
      <c r="N61" s="16" t="s">
        <v>51</v>
      </c>
      <c r="O61" s="15"/>
      <c r="P61" s="18" t="s">
        <v>115</v>
      </c>
    </row>
    <row r="62" spans="1:16" s="13" customFormat="1" ht="256.05" customHeight="1" x14ac:dyDescent="0.35">
      <c r="A62" s="145"/>
      <c r="B62" s="16" t="s">
        <v>117</v>
      </c>
      <c r="C62" s="16" t="s">
        <v>13</v>
      </c>
      <c r="D62" s="16" t="s">
        <v>133</v>
      </c>
      <c r="E62" s="14" t="s">
        <v>21</v>
      </c>
      <c r="F62" s="16" t="s">
        <v>16</v>
      </c>
      <c r="G62" s="16">
        <v>102155</v>
      </c>
      <c r="H62" s="16" t="s">
        <v>118</v>
      </c>
      <c r="I62" s="16"/>
      <c r="J62" s="16"/>
      <c r="K62" s="16"/>
      <c r="L62" s="17"/>
      <c r="M62" s="17"/>
      <c r="N62" s="16" t="s">
        <v>51</v>
      </c>
      <c r="O62" s="15"/>
      <c r="P62" s="18" t="s">
        <v>34</v>
      </c>
    </row>
    <row r="63" spans="1:16" s="13" customFormat="1" ht="142.5" customHeight="1" x14ac:dyDescent="0.35">
      <c r="A63" s="145"/>
      <c r="B63" s="16" t="s">
        <v>119</v>
      </c>
      <c r="C63" s="16" t="s">
        <v>13</v>
      </c>
      <c r="D63" s="16" t="s">
        <v>134</v>
      </c>
      <c r="E63" s="14" t="s">
        <v>10</v>
      </c>
      <c r="F63" s="16" t="s">
        <v>25</v>
      </c>
      <c r="G63" s="16">
        <v>102155</v>
      </c>
      <c r="H63" s="16"/>
      <c r="I63" s="16"/>
      <c r="J63" s="16" t="s">
        <v>120</v>
      </c>
      <c r="K63" s="16"/>
      <c r="L63" s="17"/>
      <c r="M63" s="17"/>
      <c r="N63" s="33" t="s">
        <v>122</v>
      </c>
      <c r="O63" s="15" t="s">
        <v>123</v>
      </c>
      <c r="P63" s="18" t="s">
        <v>121</v>
      </c>
    </row>
    <row r="64" spans="1:16" s="13" customFormat="1" ht="101.55" customHeight="1" x14ac:dyDescent="0.35">
      <c r="A64" s="145"/>
      <c r="B64" s="16" t="s">
        <v>124</v>
      </c>
      <c r="C64" s="16" t="s">
        <v>13</v>
      </c>
      <c r="D64" s="16" t="s">
        <v>135</v>
      </c>
      <c r="E64" s="14" t="s">
        <v>10</v>
      </c>
      <c r="F64" s="16" t="s">
        <v>25</v>
      </c>
      <c r="G64" s="16" t="s">
        <v>67</v>
      </c>
      <c r="H64" s="16"/>
      <c r="I64" s="16"/>
      <c r="J64" s="16" t="s">
        <v>125</v>
      </c>
      <c r="K64" s="16"/>
      <c r="L64" s="17"/>
      <c r="M64" s="17"/>
      <c r="N64" s="33" t="s">
        <v>128</v>
      </c>
      <c r="O64" s="15" t="s">
        <v>127</v>
      </c>
      <c r="P64" s="18" t="s">
        <v>126</v>
      </c>
    </row>
    <row r="65" spans="1:16" s="13" customFormat="1" ht="54" x14ac:dyDescent="0.35">
      <c r="A65" s="145"/>
      <c r="B65" s="16" t="s">
        <v>129</v>
      </c>
      <c r="C65" s="16" t="s">
        <v>13</v>
      </c>
      <c r="D65" s="16" t="s">
        <v>136</v>
      </c>
      <c r="E65" s="14" t="s">
        <v>137</v>
      </c>
      <c r="F65" s="16" t="s">
        <v>14</v>
      </c>
      <c r="G65" s="16" t="s">
        <v>131</v>
      </c>
      <c r="H65" s="16"/>
      <c r="I65" s="16" t="s">
        <v>130</v>
      </c>
      <c r="J65" s="16"/>
      <c r="K65" s="16"/>
      <c r="L65" s="17"/>
      <c r="M65" s="17"/>
      <c r="N65" s="16" t="s">
        <v>51</v>
      </c>
      <c r="O65" s="15"/>
      <c r="P65" s="18" t="s">
        <v>85</v>
      </c>
    </row>
    <row r="66" spans="1:16" s="13" customFormat="1" ht="54.45" customHeight="1" x14ac:dyDescent="0.35">
      <c r="A66" s="145"/>
      <c r="B66" s="16" t="s">
        <v>138</v>
      </c>
      <c r="C66" s="16" t="s">
        <v>13</v>
      </c>
      <c r="D66" s="16" t="s">
        <v>136</v>
      </c>
      <c r="E66" s="14" t="s">
        <v>137</v>
      </c>
      <c r="F66" s="16" t="s">
        <v>14</v>
      </c>
      <c r="G66" s="16"/>
      <c r="H66" s="16"/>
      <c r="I66" s="16"/>
      <c r="J66" s="16"/>
      <c r="K66" s="16"/>
      <c r="L66" s="17"/>
      <c r="M66" s="17"/>
      <c r="N66" s="16"/>
      <c r="O66" s="15"/>
      <c r="P66" s="18"/>
    </row>
    <row r="67" spans="1:16" s="13" customFormat="1" ht="100.5" customHeight="1" x14ac:dyDescent="0.35">
      <c r="A67" s="145"/>
      <c r="B67" s="16" t="s">
        <v>139</v>
      </c>
      <c r="C67" s="16" t="s">
        <v>140</v>
      </c>
      <c r="D67" s="16" t="s">
        <v>141</v>
      </c>
      <c r="E67" s="14" t="s">
        <v>10</v>
      </c>
      <c r="F67" s="16" t="s">
        <v>24</v>
      </c>
      <c r="G67" s="16" t="s">
        <v>49</v>
      </c>
      <c r="H67" s="16"/>
      <c r="I67" s="16" t="s">
        <v>144</v>
      </c>
      <c r="J67" s="16"/>
      <c r="K67" s="16"/>
      <c r="L67" s="17"/>
      <c r="M67" s="17"/>
      <c r="N67" s="16" t="s">
        <v>51</v>
      </c>
      <c r="O67" s="15"/>
      <c r="P67" s="18" t="s">
        <v>143</v>
      </c>
    </row>
    <row r="68" spans="1:16" s="13" customFormat="1" ht="262.95" customHeight="1" x14ac:dyDescent="0.35">
      <c r="A68" s="146"/>
      <c r="B68" s="35" t="s">
        <v>8</v>
      </c>
      <c r="C68" s="16"/>
      <c r="D68" s="16" t="s">
        <v>142</v>
      </c>
      <c r="E68" s="14"/>
      <c r="F68" s="16"/>
      <c r="G68" s="16"/>
      <c r="H68" s="16"/>
      <c r="I68" s="16"/>
      <c r="J68" s="16"/>
      <c r="K68" s="16"/>
      <c r="L68" s="17"/>
      <c r="M68" s="17"/>
      <c r="N68" s="16"/>
      <c r="O68" s="15"/>
      <c r="P68" s="18"/>
    </row>
    <row r="69" spans="1:16" s="13" customFormat="1" x14ac:dyDescent="0.35">
      <c r="A69" s="27"/>
      <c r="B69" s="28"/>
      <c r="C69" s="28"/>
      <c r="D69" s="28"/>
      <c r="E69" s="29"/>
      <c r="F69" s="28"/>
      <c r="G69" s="28"/>
      <c r="H69" s="28"/>
      <c r="I69" s="28"/>
      <c r="J69" s="28"/>
      <c r="K69" s="28"/>
      <c r="L69" s="30"/>
      <c r="M69" s="30"/>
      <c r="N69" s="28"/>
      <c r="O69" s="31"/>
      <c r="P69" s="32"/>
    </row>
    <row r="70" spans="1:16" s="13" customFormat="1" ht="163.05000000000001" customHeight="1" x14ac:dyDescent="0.35">
      <c r="A70" s="144">
        <v>44266</v>
      </c>
      <c r="B70" s="16" t="s">
        <v>59</v>
      </c>
      <c r="C70" s="16" t="s">
        <v>13</v>
      </c>
      <c r="D70" s="16" t="s">
        <v>95</v>
      </c>
      <c r="E70" s="14" t="s">
        <v>10</v>
      </c>
      <c r="F70" s="16" t="s">
        <v>47</v>
      </c>
      <c r="G70" s="16" t="s">
        <v>62</v>
      </c>
      <c r="H70" s="16"/>
      <c r="I70" s="16"/>
      <c r="J70" s="16"/>
      <c r="K70" s="16" t="s">
        <v>61</v>
      </c>
      <c r="L70" s="17"/>
      <c r="M70" s="17"/>
      <c r="N70" s="33" t="s">
        <v>63</v>
      </c>
      <c r="O70" s="15" t="s">
        <v>64</v>
      </c>
      <c r="P70" s="18" t="s">
        <v>60</v>
      </c>
    </row>
    <row r="71" spans="1:16" s="13" customFormat="1" ht="149.55000000000001" customHeight="1" x14ac:dyDescent="0.35">
      <c r="A71" s="145"/>
      <c r="B71" s="16" t="s">
        <v>65</v>
      </c>
      <c r="C71" s="16" t="s">
        <v>13</v>
      </c>
      <c r="D71" s="16" t="s">
        <v>96</v>
      </c>
      <c r="E71" s="14" t="s">
        <v>10</v>
      </c>
      <c r="F71" s="16" t="s">
        <v>32</v>
      </c>
      <c r="G71" s="16" t="s">
        <v>67</v>
      </c>
      <c r="H71" s="16"/>
      <c r="I71" s="16"/>
      <c r="J71" s="16" t="s">
        <v>66</v>
      </c>
      <c r="K71" s="16"/>
      <c r="L71" s="17"/>
      <c r="M71" s="17"/>
      <c r="N71" s="19">
        <v>33891.120000000003</v>
      </c>
      <c r="O71" s="15" t="s">
        <v>69</v>
      </c>
      <c r="P71" s="18" t="s">
        <v>68</v>
      </c>
    </row>
    <row r="72" spans="1:16" s="13" customFormat="1" ht="72" x14ac:dyDescent="0.35">
      <c r="A72" s="145"/>
      <c r="B72" s="16" t="s">
        <v>70</v>
      </c>
      <c r="C72" s="16" t="s">
        <v>13</v>
      </c>
      <c r="D72" s="16" t="s">
        <v>97</v>
      </c>
      <c r="E72" s="14" t="s">
        <v>10</v>
      </c>
      <c r="F72" s="16" t="s">
        <v>26</v>
      </c>
      <c r="G72" s="16" t="s">
        <v>72</v>
      </c>
      <c r="H72" s="16" t="s">
        <v>71</v>
      </c>
      <c r="I72" s="16"/>
      <c r="J72" s="16"/>
      <c r="K72" s="16"/>
      <c r="L72" s="17"/>
      <c r="M72" s="17"/>
      <c r="N72" s="34" t="s">
        <v>73</v>
      </c>
      <c r="O72" s="16" t="s">
        <v>74</v>
      </c>
      <c r="P72" s="18" t="s">
        <v>35</v>
      </c>
    </row>
    <row r="73" spans="1:16" s="13" customFormat="1" ht="126" x14ac:dyDescent="0.35">
      <c r="A73" s="145"/>
      <c r="B73" s="16" t="s">
        <v>75</v>
      </c>
      <c r="C73" s="16" t="s">
        <v>13</v>
      </c>
      <c r="D73" s="16" t="s">
        <v>98</v>
      </c>
      <c r="E73" s="14" t="s">
        <v>10</v>
      </c>
      <c r="F73" s="16" t="s">
        <v>26</v>
      </c>
      <c r="G73" s="16" t="s">
        <v>40</v>
      </c>
      <c r="H73" s="16" t="s">
        <v>77</v>
      </c>
      <c r="I73" s="16"/>
      <c r="J73" s="16"/>
      <c r="K73" s="16"/>
      <c r="L73" s="17"/>
      <c r="M73" s="17"/>
      <c r="N73" s="34" t="s">
        <v>78</v>
      </c>
      <c r="O73" s="16" t="s">
        <v>79</v>
      </c>
      <c r="P73" s="18" t="s">
        <v>76</v>
      </c>
    </row>
    <row r="74" spans="1:16" s="13" customFormat="1" ht="72" x14ac:dyDescent="0.35">
      <c r="A74" s="145"/>
      <c r="B74" s="16" t="s">
        <v>80</v>
      </c>
      <c r="C74" s="16" t="s">
        <v>13</v>
      </c>
      <c r="D74" s="16" t="s">
        <v>30</v>
      </c>
      <c r="E74" s="14" t="s">
        <v>10</v>
      </c>
      <c r="F74" s="16" t="s">
        <v>26</v>
      </c>
      <c r="G74" s="16" t="s">
        <v>40</v>
      </c>
      <c r="H74" s="16" t="s">
        <v>81</v>
      </c>
      <c r="I74" s="16"/>
      <c r="J74" s="16"/>
      <c r="K74" s="16"/>
      <c r="L74" s="17"/>
      <c r="M74" s="17"/>
      <c r="N74" s="34" t="s">
        <v>82</v>
      </c>
      <c r="O74" s="16" t="s">
        <v>83</v>
      </c>
      <c r="P74" s="18" t="s">
        <v>76</v>
      </c>
    </row>
    <row r="75" spans="1:16" s="13" customFormat="1" ht="74.55" customHeight="1" x14ac:dyDescent="0.35">
      <c r="A75" s="145"/>
      <c r="B75" s="16" t="s">
        <v>84</v>
      </c>
      <c r="C75" s="16" t="s">
        <v>13</v>
      </c>
      <c r="D75" s="16" t="s">
        <v>99</v>
      </c>
      <c r="E75" s="14" t="s">
        <v>21</v>
      </c>
      <c r="F75" s="16" t="s">
        <v>88</v>
      </c>
      <c r="G75" s="16" t="s">
        <v>87</v>
      </c>
      <c r="H75" s="16"/>
      <c r="I75" s="16" t="s">
        <v>86</v>
      </c>
      <c r="J75" s="16"/>
      <c r="K75" s="16"/>
      <c r="L75" s="17"/>
      <c r="M75" s="17"/>
      <c r="N75" s="15" t="s">
        <v>51</v>
      </c>
      <c r="O75" s="16"/>
      <c r="P75" s="18" t="s">
        <v>85</v>
      </c>
    </row>
    <row r="76" spans="1:16" s="13" customFormat="1" ht="103.95" customHeight="1" x14ac:dyDescent="0.35">
      <c r="A76" s="145"/>
      <c r="B76" s="16" t="s">
        <v>89</v>
      </c>
      <c r="C76" s="16" t="s">
        <v>13</v>
      </c>
      <c r="D76" s="16" t="s">
        <v>100</v>
      </c>
      <c r="E76" s="14" t="s">
        <v>10</v>
      </c>
      <c r="F76" s="16" t="s">
        <v>22</v>
      </c>
      <c r="G76" s="16" t="s">
        <v>91</v>
      </c>
      <c r="H76" s="16"/>
      <c r="I76" s="16" t="s">
        <v>90</v>
      </c>
      <c r="J76" s="16"/>
      <c r="K76" s="16"/>
      <c r="L76" s="17"/>
      <c r="M76" s="17"/>
      <c r="N76" s="16" t="s">
        <v>51</v>
      </c>
      <c r="O76" s="15"/>
      <c r="P76" s="18" t="s">
        <v>28</v>
      </c>
    </row>
    <row r="77" spans="1:16" s="13" customFormat="1" ht="97.95" customHeight="1" x14ac:dyDescent="0.35">
      <c r="A77" s="145"/>
      <c r="B77" s="16" t="s">
        <v>93</v>
      </c>
      <c r="C77" s="16" t="s">
        <v>13</v>
      </c>
      <c r="D77" s="16" t="s">
        <v>101</v>
      </c>
      <c r="E77" s="14" t="s">
        <v>21</v>
      </c>
      <c r="F77" s="16" t="s">
        <v>25</v>
      </c>
      <c r="G77" s="16" t="s">
        <v>67</v>
      </c>
      <c r="H77" s="16"/>
      <c r="I77" s="16" t="s">
        <v>94</v>
      </c>
      <c r="J77" s="16"/>
      <c r="K77" s="16"/>
      <c r="L77" s="17"/>
      <c r="M77" s="17"/>
      <c r="N77" s="16" t="s">
        <v>51</v>
      </c>
      <c r="O77" s="15"/>
      <c r="P77" s="18" t="s">
        <v>92</v>
      </c>
    </row>
    <row r="78" spans="1:16" s="13" customFormat="1" ht="84.45" customHeight="1" x14ac:dyDescent="0.35">
      <c r="A78" s="146"/>
      <c r="B78" s="16" t="s">
        <v>102</v>
      </c>
      <c r="C78" s="16" t="s">
        <v>13</v>
      </c>
      <c r="D78" s="16" t="s">
        <v>30</v>
      </c>
      <c r="E78" s="14" t="s">
        <v>10</v>
      </c>
      <c r="F78" s="16" t="s">
        <v>88</v>
      </c>
      <c r="G78" s="16" t="s">
        <v>104</v>
      </c>
      <c r="H78" s="16"/>
      <c r="I78" s="16"/>
      <c r="J78" s="16" t="s">
        <v>103</v>
      </c>
      <c r="K78" s="16"/>
      <c r="L78" s="17"/>
      <c r="M78" s="17"/>
      <c r="N78" s="33" t="s">
        <v>106</v>
      </c>
      <c r="O78" s="15" t="s">
        <v>107</v>
      </c>
      <c r="P78" s="18" t="s">
        <v>105</v>
      </c>
    </row>
    <row r="79" spans="1:16" s="13" customFormat="1" x14ac:dyDescent="0.35">
      <c r="A79" s="27"/>
      <c r="B79" s="28"/>
      <c r="C79" s="28"/>
      <c r="D79" s="28"/>
      <c r="E79" s="29"/>
      <c r="F79" s="28"/>
      <c r="G79" s="28"/>
      <c r="H79" s="28"/>
      <c r="I79" s="28"/>
      <c r="J79" s="28"/>
      <c r="K79" s="28"/>
      <c r="L79" s="30"/>
      <c r="M79" s="30"/>
      <c r="N79" s="28"/>
      <c r="O79" s="31"/>
      <c r="P79" s="32"/>
    </row>
    <row r="80" spans="1:16" s="13" customFormat="1" ht="198" customHeight="1" x14ac:dyDescent="0.35">
      <c r="A80" s="144">
        <v>44273</v>
      </c>
      <c r="B80" s="16" t="s">
        <v>50</v>
      </c>
      <c r="C80" s="16" t="s">
        <v>12</v>
      </c>
      <c r="D80" s="16" t="s">
        <v>314</v>
      </c>
      <c r="E80" s="14" t="s">
        <v>21</v>
      </c>
      <c r="F80" s="16" t="s">
        <v>25</v>
      </c>
      <c r="G80" s="16" t="s">
        <v>51</v>
      </c>
      <c r="H80" s="16"/>
      <c r="I80" s="16" t="s">
        <v>52</v>
      </c>
      <c r="J80" s="16"/>
      <c r="K80" s="16"/>
      <c r="L80" s="17"/>
      <c r="M80" s="17"/>
      <c r="N80" s="16" t="s">
        <v>51</v>
      </c>
      <c r="O80" s="15"/>
      <c r="P80" s="18" t="s">
        <v>53</v>
      </c>
    </row>
    <row r="81" spans="1:16" s="13" customFormat="1" ht="193.05" customHeight="1" x14ac:dyDescent="0.35">
      <c r="A81" s="146"/>
      <c r="B81" s="18" t="s">
        <v>54</v>
      </c>
      <c r="C81" s="16" t="s">
        <v>13</v>
      </c>
      <c r="D81" s="16" t="s">
        <v>315</v>
      </c>
      <c r="E81" s="14" t="s">
        <v>10</v>
      </c>
      <c r="F81" s="16" t="s">
        <v>55</v>
      </c>
      <c r="G81" s="16" t="s">
        <v>56</v>
      </c>
      <c r="H81" s="16"/>
      <c r="I81" s="16"/>
      <c r="J81" s="16"/>
      <c r="K81" s="16" t="s">
        <v>57</v>
      </c>
      <c r="L81" s="17"/>
      <c r="M81" s="17"/>
      <c r="N81" s="16" t="s">
        <v>51</v>
      </c>
      <c r="O81" s="15"/>
      <c r="P81" s="18" t="s">
        <v>58</v>
      </c>
    </row>
    <row r="82" spans="1:16" s="13" customFormat="1" ht="70.5" customHeight="1" x14ac:dyDescent="0.35">
      <c r="A82" s="39"/>
      <c r="B82" s="18" t="s">
        <v>307</v>
      </c>
      <c r="C82" s="16" t="s">
        <v>13</v>
      </c>
      <c r="D82" s="16" t="s">
        <v>316</v>
      </c>
      <c r="E82" s="14" t="s">
        <v>10</v>
      </c>
      <c r="F82" s="16" t="s">
        <v>14</v>
      </c>
      <c r="G82" s="16" t="s">
        <v>310</v>
      </c>
      <c r="H82" s="16"/>
      <c r="I82" s="16"/>
      <c r="J82" s="16" t="s">
        <v>309</v>
      </c>
      <c r="K82" s="16"/>
      <c r="L82" s="17"/>
      <c r="M82" s="17"/>
      <c r="N82" s="36">
        <v>9050.7099999999991</v>
      </c>
      <c r="O82" s="15" t="s">
        <v>311</v>
      </c>
      <c r="P82" s="18" t="s">
        <v>105</v>
      </c>
    </row>
    <row r="83" spans="1:16" s="13" customFormat="1" ht="72" customHeight="1" x14ac:dyDescent="0.35">
      <c r="A83" s="39"/>
      <c r="B83" s="41" t="s">
        <v>8</v>
      </c>
      <c r="C83" s="16"/>
      <c r="D83" s="16" t="s">
        <v>308</v>
      </c>
      <c r="E83" s="14"/>
      <c r="F83" s="16"/>
      <c r="G83" s="16"/>
      <c r="H83" s="16"/>
      <c r="I83" s="16"/>
      <c r="J83" s="16"/>
      <c r="K83" s="16"/>
      <c r="L83" s="17"/>
      <c r="M83" s="17"/>
      <c r="N83" s="16"/>
      <c r="O83" s="15"/>
      <c r="P83" s="18"/>
    </row>
    <row r="84" spans="1:16" s="13" customFormat="1" x14ac:dyDescent="0.35">
      <c r="A84" s="25"/>
      <c r="B84" s="21"/>
      <c r="C84" s="21"/>
      <c r="D84" s="21"/>
      <c r="E84" s="22"/>
      <c r="F84" s="21"/>
      <c r="G84" s="23"/>
      <c r="H84" s="21"/>
      <c r="I84" s="21"/>
      <c r="J84" s="21"/>
      <c r="K84" s="21"/>
      <c r="L84" s="21"/>
      <c r="M84" s="21"/>
      <c r="N84" s="21"/>
      <c r="O84" s="21"/>
      <c r="P84" s="22"/>
    </row>
    <row r="85" spans="1:16" s="52" customFormat="1" ht="291.45" customHeight="1" x14ac:dyDescent="0.3">
      <c r="A85" s="147">
        <v>44280</v>
      </c>
      <c r="B85" s="42" t="s">
        <v>317</v>
      </c>
      <c r="C85" s="42" t="s">
        <v>13</v>
      </c>
      <c r="D85" s="42" t="s">
        <v>318</v>
      </c>
      <c r="E85" s="50" t="s">
        <v>10</v>
      </c>
      <c r="F85" s="42" t="s">
        <v>37</v>
      </c>
      <c r="G85" s="6">
        <v>110744</v>
      </c>
      <c r="H85" s="42"/>
      <c r="I85" s="42"/>
      <c r="J85" s="42"/>
      <c r="K85" s="42" t="s">
        <v>336</v>
      </c>
      <c r="L85" s="42"/>
      <c r="M85" s="42"/>
      <c r="N85" s="51" t="s">
        <v>337</v>
      </c>
      <c r="O85" s="42" t="s">
        <v>338</v>
      </c>
      <c r="P85" s="50" t="s">
        <v>335</v>
      </c>
    </row>
    <row r="86" spans="1:16" s="13" customFormat="1" ht="252" x14ac:dyDescent="0.35">
      <c r="A86" s="145"/>
      <c r="B86" s="4" t="s">
        <v>319</v>
      </c>
      <c r="C86" s="4" t="s">
        <v>13</v>
      </c>
      <c r="D86" s="4" t="s">
        <v>318</v>
      </c>
      <c r="E86" s="7" t="s">
        <v>10</v>
      </c>
      <c r="F86" s="4" t="s">
        <v>37</v>
      </c>
      <c r="G86" s="6">
        <v>110744</v>
      </c>
      <c r="H86" s="4"/>
      <c r="I86" s="4"/>
      <c r="J86" s="4"/>
      <c r="K86" s="4" t="s">
        <v>339</v>
      </c>
      <c r="L86" s="4"/>
      <c r="M86" s="4"/>
      <c r="N86" s="49" t="s">
        <v>340</v>
      </c>
      <c r="O86" s="42" t="s">
        <v>338</v>
      </c>
      <c r="P86" s="7" t="s">
        <v>335</v>
      </c>
    </row>
    <row r="87" spans="1:16" s="13" customFormat="1" ht="126" x14ac:dyDescent="0.35">
      <c r="A87" s="145"/>
      <c r="B87" s="4" t="s">
        <v>320</v>
      </c>
      <c r="C87" s="4" t="s">
        <v>13</v>
      </c>
      <c r="D87" s="4" t="s">
        <v>321</v>
      </c>
      <c r="E87" s="7" t="s">
        <v>10</v>
      </c>
      <c r="F87" s="4" t="s">
        <v>22</v>
      </c>
      <c r="G87" s="6" t="s">
        <v>343</v>
      </c>
      <c r="H87" s="4"/>
      <c r="I87" s="4" t="s">
        <v>342</v>
      </c>
      <c r="J87" s="4"/>
      <c r="K87" s="4"/>
      <c r="L87" s="4"/>
      <c r="M87" s="4"/>
      <c r="N87" s="4" t="s">
        <v>51</v>
      </c>
      <c r="O87" s="4"/>
      <c r="P87" s="7" t="s">
        <v>341</v>
      </c>
    </row>
    <row r="88" spans="1:16" s="13" customFormat="1" ht="126" x14ac:dyDescent="0.35">
      <c r="A88" s="145"/>
      <c r="B88" s="4" t="s">
        <v>322</v>
      </c>
      <c r="C88" s="4" t="s">
        <v>13</v>
      </c>
      <c r="D88" s="4" t="s">
        <v>323</v>
      </c>
      <c r="E88" s="7" t="s">
        <v>10</v>
      </c>
      <c r="F88" s="4" t="s">
        <v>15</v>
      </c>
      <c r="G88" s="6" t="s">
        <v>343</v>
      </c>
      <c r="H88" s="4"/>
      <c r="I88" s="4" t="s">
        <v>344</v>
      </c>
      <c r="J88" s="4"/>
      <c r="K88" s="4"/>
      <c r="L88" s="4"/>
      <c r="M88" s="4"/>
      <c r="N88" s="4" t="s">
        <v>51</v>
      </c>
      <c r="O88" s="4"/>
      <c r="P88" s="7" t="s">
        <v>341</v>
      </c>
    </row>
    <row r="89" spans="1:16" s="13" customFormat="1" ht="150" customHeight="1" x14ac:dyDescent="0.35">
      <c r="A89" s="145"/>
      <c r="B89" s="4" t="s">
        <v>324</v>
      </c>
      <c r="C89" s="4" t="s">
        <v>13</v>
      </c>
      <c r="D89" s="4" t="s">
        <v>325</v>
      </c>
      <c r="E89" s="7" t="s">
        <v>10</v>
      </c>
      <c r="F89" s="4" t="s">
        <v>15</v>
      </c>
      <c r="G89" s="6" t="s">
        <v>347</v>
      </c>
      <c r="H89" s="4"/>
      <c r="I89" s="4"/>
      <c r="J89" s="4" t="s">
        <v>346</v>
      </c>
      <c r="K89" s="4"/>
      <c r="L89" s="4"/>
      <c r="M89" s="4"/>
      <c r="N89" s="4" t="s">
        <v>51</v>
      </c>
      <c r="O89" s="4"/>
      <c r="P89" s="7" t="s">
        <v>345</v>
      </c>
    </row>
    <row r="90" spans="1:16" s="13" customFormat="1" ht="115.05" customHeight="1" x14ac:dyDescent="0.35">
      <c r="A90" s="145"/>
      <c r="B90" s="4" t="s">
        <v>326</v>
      </c>
      <c r="C90" s="4" t="s">
        <v>13</v>
      </c>
      <c r="D90" s="4" t="s">
        <v>327</v>
      </c>
      <c r="E90" s="7" t="s">
        <v>10</v>
      </c>
      <c r="F90" s="4" t="s">
        <v>14</v>
      </c>
      <c r="G90" s="6" t="s">
        <v>310</v>
      </c>
      <c r="H90" s="4"/>
      <c r="I90" s="4"/>
      <c r="J90" s="4" t="s">
        <v>348</v>
      </c>
      <c r="K90" s="4"/>
      <c r="L90" s="4"/>
      <c r="M90" s="4"/>
      <c r="N90" s="4" t="s">
        <v>51</v>
      </c>
      <c r="O90" s="4"/>
      <c r="P90" s="7" t="s">
        <v>349</v>
      </c>
    </row>
    <row r="91" spans="1:16" s="13" customFormat="1" ht="124.95" customHeight="1" x14ac:dyDescent="0.35">
      <c r="A91" s="145"/>
      <c r="B91" s="4" t="s">
        <v>328</v>
      </c>
      <c r="C91" s="4" t="s">
        <v>13</v>
      </c>
      <c r="D91" s="4" t="s">
        <v>329</v>
      </c>
      <c r="E91" s="7" t="s">
        <v>31</v>
      </c>
      <c r="F91" s="4" t="s">
        <v>22</v>
      </c>
      <c r="G91" s="6" t="s">
        <v>352</v>
      </c>
      <c r="H91" s="4"/>
      <c r="I91" s="4"/>
      <c r="J91" s="4" t="s">
        <v>351</v>
      </c>
      <c r="K91" s="4"/>
      <c r="L91" s="4"/>
      <c r="M91" s="4"/>
      <c r="N91" s="49" t="s">
        <v>353</v>
      </c>
      <c r="O91" s="4" t="s">
        <v>354</v>
      </c>
      <c r="P91" s="7" t="s">
        <v>350</v>
      </c>
    </row>
    <row r="92" spans="1:16" s="13" customFormat="1" ht="100.05" customHeight="1" x14ac:dyDescent="0.35">
      <c r="A92" s="145"/>
      <c r="B92" s="4" t="s">
        <v>330</v>
      </c>
      <c r="C92" s="4" t="s">
        <v>13</v>
      </c>
      <c r="D92" s="4" t="s">
        <v>331</v>
      </c>
      <c r="E92" s="7" t="s">
        <v>31</v>
      </c>
      <c r="F92" s="4" t="s">
        <v>32</v>
      </c>
      <c r="G92" s="6" t="s">
        <v>356</v>
      </c>
      <c r="H92" s="4"/>
      <c r="I92" s="4"/>
      <c r="J92" s="4" t="s">
        <v>355</v>
      </c>
      <c r="K92" s="4"/>
      <c r="L92" s="4"/>
      <c r="M92" s="4"/>
      <c r="N92" s="4" t="s">
        <v>51</v>
      </c>
      <c r="O92" s="4"/>
      <c r="P92" s="7" t="s">
        <v>357</v>
      </c>
    </row>
    <row r="93" spans="1:16" s="13" customFormat="1" ht="141.44999999999999" customHeight="1" x14ac:dyDescent="0.35">
      <c r="A93" s="145"/>
      <c r="B93" s="4" t="s">
        <v>332</v>
      </c>
      <c r="C93" s="4" t="s">
        <v>13</v>
      </c>
      <c r="D93" s="4" t="s">
        <v>333</v>
      </c>
      <c r="E93" s="7" t="s">
        <v>21</v>
      </c>
      <c r="F93" s="4" t="s">
        <v>22</v>
      </c>
      <c r="G93" s="6" t="s">
        <v>360</v>
      </c>
      <c r="H93" s="4"/>
      <c r="I93" s="4"/>
      <c r="J93" s="4" t="s">
        <v>359</v>
      </c>
      <c r="K93" s="4"/>
      <c r="L93" s="4"/>
      <c r="M93" s="4"/>
      <c r="N93" s="49" t="s">
        <v>361</v>
      </c>
      <c r="O93" s="4" t="s">
        <v>362</v>
      </c>
      <c r="P93" s="50" t="s">
        <v>358</v>
      </c>
    </row>
    <row r="94" spans="1:16" s="13" customFormat="1" ht="51.45" customHeight="1" x14ac:dyDescent="0.35">
      <c r="A94" s="146"/>
      <c r="B94" s="12" t="s">
        <v>8</v>
      </c>
      <c r="C94" s="4"/>
      <c r="D94" s="4" t="s">
        <v>334</v>
      </c>
      <c r="E94" s="7"/>
      <c r="F94" s="4"/>
      <c r="G94" s="6"/>
      <c r="H94" s="4"/>
      <c r="I94" s="4"/>
      <c r="J94" s="4"/>
      <c r="K94" s="4"/>
      <c r="L94" s="4"/>
      <c r="M94" s="4"/>
      <c r="N94" s="4"/>
      <c r="O94" s="4"/>
      <c r="P94" s="7"/>
    </row>
    <row r="95" spans="1:16" s="13" customFormat="1" ht="22.5" customHeight="1" x14ac:dyDescent="0.35">
      <c r="A95" s="43"/>
      <c r="B95" s="44"/>
      <c r="C95" s="44"/>
      <c r="D95" s="44"/>
      <c r="E95" s="45"/>
      <c r="F95" s="44"/>
      <c r="G95" s="28"/>
      <c r="H95" s="44"/>
      <c r="I95" s="44"/>
      <c r="J95" s="44"/>
      <c r="K95" s="44"/>
      <c r="L95" s="44"/>
      <c r="M95" s="44"/>
      <c r="N95" s="44"/>
      <c r="O95" s="44"/>
      <c r="P95" s="45"/>
    </row>
    <row r="96" spans="1:16" s="13" customFormat="1" ht="202.5" customHeight="1" x14ac:dyDescent="0.35">
      <c r="A96" s="156">
        <v>44287</v>
      </c>
      <c r="B96" s="4" t="s">
        <v>363</v>
      </c>
      <c r="C96" s="4" t="s">
        <v>12</v>
      </c>
      <c r="D96" s="4" t="s">
        <v>367</v>
      </c>
      <c r="E96" s="7" t="s">
        <v>10</v>
      </c>
      <c r="F96" s="4" t="s">
        <v>32</v>
      </c>
      <c r="G96" s="6" t="s">
        <v>366</v>
      </c>
      <c r="H96" s="4"/>
      <c r="I96" s="4"/>
      <c r="J96" s="4" t="s">
        <v>364</v>
      </c>
      <c r="K96" s="4"/>
      <c r="L96" s="4"/>
      <c r="M96" s="4"/>
      <c r="N96" s="4" t="s">
        <v>51</v>
      </c>
      <c r="O96" s="4"/>
      <c r="P96" s="7" t="s">
        <v>365</v>
      </c>
    </row>
    <row r="97" spans="1:16" s="13" customFormat="1" ht="73.05" customHeight="1" x14ac:dyDescent="0.35">
      <c r="A97" s="157"/>
      <c r="B97" s="4" t="s">
        <v>368</v>
      </c>
      <c r="C97" s="4" t="s">
        <v>12</v>
      </c>
      <c r="D97" s="4" t="s">
        <v>369</v>
      </c>
      <c r="E97" s="7" t="s">
        <v>10</v>
      </c>
      <c r="F97" s="4" t="s">
        <v>22</v>
      </c>
      <c r="G97" s="6" t="s">
        <v>360</v>
      </c>
      <c r="H97" s="4"/>
      <c r="I97" s="4"/>
      <c r="J97" s="4" t="s">
        <v>373</v>
      </c>
      <c r="K97" s="4"/>
      <c r="L97" s="4"/>
      <c r="M97" s="4"/>
      <c r="N97" s="49" t="s">
        <v>374</v>
      </c>
      <c r="O97" s="4" t="s">
        <v>375</v>
      </c>
      <c r="P97" s="50" t="s">
        <v>358</v>
      </c>
    </row>
    <row r="98" spans="1:16" s="13" customFormat="1" ht="76.95" customHeight="1" x14ac:dyDescent="0.35">
      <c r="A98" s="157"/>
      <c r="B98" s="4" t="s">
        <v>370</v>
      </c>
      <c r="C98" s="4" t="s">
        <v>12</v>
      </c>
      <c r="D98" s="4" t="s">
        <v>371</v>
      </c>
      <c r="E98" s="7" t="s">
        <v>10</v>
      </c>
      <c r="F98" s="4" t="s">
        <v>25</v>
      </c>
      <c r="G98" s="6" t="s">
        <v>67</v>
      </c>
      <c r="H98" s="4"/>
      <c r="I98" s="4" t="s">
        <v>377</v>
      </c>
      <c r="J98" s="4"/>
      <c r="K98" s="4"/>
      <c r="L98" s="4"/>
      <c r="M98" s="4"/>
      <c r="N98" s="4" t="s">
        <v>51</v>
      </c>
      <c r="O98" s="4"/>
      <c r="P98" s="7" t="s">
        <v>376</v>
      </c>
    </row>
    <row r="99" spans="1:16" s="13" customFormat="1" ht="42.45" customHeight="1" x14ac:dyDescent="0.35">
      <c r="A99" s="158"/>
      <c r="B99" s="12" t="s">
        <v>8</v>
      </c>
      <c r="C99" s="4"/>
      <c r="D99" s="4" t="s">
        <v>372</v>
      </c>
      <c r="E99" s="7"/>
      <c r="F99" s="4"/>
      <c r="G99" s="6"/>
      <c r="H99" s="4"/>
      <c r="I99" s="4"/>
      <c r="J99" s="4"/>
      <c r="K99" s="4"/>
      <c r="L99" s="4"/>
      <c r="M99" s="4"/>
      <c r="N99" s="4"/>
      <c r="O99" s="4"/>
      <c r="P99" s="7"/>
    </row>
    <row r="100" spans="1:16" s="13" customFormat="1" ht="23.55" customHeight="1" x14ac:dyDescent="0.35">
      <c r="A100" s="25"/>
      <c r="B100" s="53"/>
      <c r="C100" s="21"/>
      <c r="D100" s="21"/>
      <c r="E100" s="22"/>
      <c r="F100" s="21"/>
      <c r="G100" s="23"/>
      <c r="H100" s="21"/>
      <c r="I100" s="21"/>
      <c r="J100" s="21"/>
      <c r="K100" s="21"/>
      <c r="L100" s="21"/>
      <c r="M100" s="21"/>
      <c r="N100" s="21"/>
      <c r="O100" s="21"/>
      <c r="P100" s="22"/>
    </row>
    <row r="101" spans="1:16" s="13" customFormat="1" x14ac:dyDescent="0.35">
      <c r="A101" s="24"/>
      <c r="B101" s="4"/>
      <c r="C101" s="4"/>
      <c r="D101" s="12"/>
      <c r="E101" s="7"/>
      <c r="F101" s="4"/>
      <c r="G101" s="6"/>
      <c r="H101" s="4"/>
      <c r="I101" s="4"/>
      <c r="J101" s="4"/>
      <c r="K101" s="4"/>
      <c r="L101" s="4"/>
      <c r="M101" s="4"/>
      <c r="N101" s="4"/>
      <c r="O101" s="4"/>
      <c r="P101" s="7"/>
    </row>
    <row r="102" spans="1:16" s="13" customFormat="1" x14ac:dyDescent="0.35">
      <c r="A102" s="24"/>
      <c r="B102" s="4"/>
      <c r="C102" s="4"/>
      <c r="D102" s="12"/>
      <c r="E102" s="7"/>
      <c r="F102" s="4"/>
      <c r="G102" s="6"/>
      <c r="H102" s="4"/>
      <c r="I102" s="4"/>
      <c r="J102" s="4"/>
      <c r="K102" s="4"/>
      <c r="L102" s="4"/>
      <c r="M102" s="4"/>
      <c r="N102" s="4"/>
      <c r="O102" s="4"/>
      <c r="P102" s="7"/>
    </row>
    <row r="103" spans="1:16" x14ac:dyDescent="0.35">
      <c r="A103" s="5"/>
      <c r="B103" s="5"/>
      <c r="C103" s="5"/>
      <c r="D103" s="5"/>
      <c r="E103" s="8"/>
      <c r="F103" s="5"/>
      <c r="G103" s="10"/>
      <c r="H103" s="5"/>
      <c r="I103" s="5"/>
      <c r="J103" s="5"/>
      <c r="K103" s="5"/>
      <c r="L103" s="5"/>
      <c r="M103" s="5"/>
      <c r="N103" s="5"/>
      <c r="O103" s="5"/>
      <c r="P103" s="8"/>
    </row>
  </sheetData>
  <mergeCells count="22">
    <mergeCell ref="P1:P2"/>
    <mergeCell ref="G1:G2"/>
    <mergeCell ref="H1:M1"/>
    <mergeCell ref="D1:D2"/>
    <mergeCell ref="C1:C2"/>
    <mergeCell ref="O1:O2"/>
    <mergeCell ref="A96:A99"/>
    <mergeCell ref="A14:A22"/>
    <mergeCell ref="A1:A2"/>
    <mergeCell ref="B1:B2"/>
    <mergeCell ref="N1:N2"/>
    <mergeCell ref="E1:E2"/>
    <mergeCell ref="F1:F2"/>
    <mergeCell ref="A6:A12"/>
    <mergeCell ref="A85:A94"/>
    <mergeCell ref="A35:A39"/>
    <mergeCell ref="A24:A31"/>
    <mergeCell ref="A70:A78"/>
    <mergeCell ref="A80:A81"/>
    <mergeCell ref="A59:A68"/>
    <mergeCell ref="A52:A57"/>
    <mergeCell ref="A41:A50"/>
  </mergeCells>
  <pageMargins left="0.7" right="0.7" top="0.75" bottom="0.75" header="0.3" footer="0.3"/>
  <pageSetup scale="2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CFEA0-8ACF-4F1D-AF89-44348774AEF2}">
  <dimension ref="A1:P103"/>
  <sheetViews>
    <sheetView view="pageBreakPreview" zoomScale="66" zoomScaleNormal="90" zoomScaleSheetLayoutView="66" workbookViewId="0">
      <pane xSplit="5" ySplit="2" topLeftCell="F34" activePane="bottomRight" state="frozen"/>
      <selection pane="topRight" activeCell="F1" sqref="F1"/>
      <selection pane="bottomLeft" activeCell="A3" sqref="A3"/>
      <selection pane="bottomRight" activeCell="D41" sqref="D41"/>
    </sheetView>
  </sheetViews>
  <sheetFormatPr defaultColWidth="9.109375" defaultRowHeight="18" x14ac:dyDescent="0.35"/>
  <cols>
    <col min="1" max="1" width="15.109375" style="2" customWidth="1"/>
    <col min="2" max="2" width="43.88671875" style="2" customWidth="1"/>
    <col min="3" max="3" width="19.88671875" style="2" customWidth="1"/>
    <col min="4" max="4" width="56" style="2" customWidth="1"/>
    <col min="5" max="5" width="17.33203125" style="9" customWidth="1"/>
    <col min="6" max="6" width="20.6640625" style="2" customWidth="1"/>
    <col min="7" max="7" width="36.33203125" style="11" customWidth="1"/>
    <col min="8" max="8" width="21.6640625" style="2" customWidth="1"/>
    <col min="9" max="9" width="21.109375" style="2" customWidth="1"/>
    <col min="10" max="10" width="24.21875" style="2" customWidth="1"/>
    <col min="11" max="11" width="26.44140625" style="2" customWidth="1"/>
    <col min="12" max="12" width="14.88671875" style="2" customWidth="1"/>
    <col min="13" max="13" width="12.109375" style="2" customWidth="1"/>
    <col min="14" max="14" width="18.88671875" style="2" customWidth="1"/>
    <col min="15" max="15" width="29.44140625" style="2" customWidth="1"/>
    <col min="16" max="16" width="32.88671875" style="9" customWidth="1"/>
    <col min="17" max="16384" width="9.109375" style="2"/>
  </cols>
  <sheetData>
    <row r="1" spans="1:16" ht="42" customHeight="1" x14ac:dyDescent="0.35">
      <c r="A1" s="148" t="s">
        <v>5</v>
      </c>
      <c r="B1" s="148" t="s">
        <v>9</v>
      </c>
      <c r="C1" s="148" t="s">
        <v>11</v>
      </c>
      <c r="D1" s="148" t="s">
        <v>41</v>
      </c>
      <c r="E1" s="159" t="s">
        <v>6</v>
      </c>
      <c r="F1" s="148" t="s">
        <v>7</v>
      </c>
      <c r="G1" s="148" t="s">
        <v>0</v>
      </c>
      <c r="H1" s="150" t="s">
        <v>18</v>
      </c>
      <c r="I1" s="151"/>
      <c r="J1" s="151"/>
      <c r="K1" s="151"/>
      <c r="L1" s="151"/>
      <c r="M1" s="152"/>
      <c r="N1" s="148" t="s">
        <v>378</v>
      </c>
      <c r="O1" s="153" t="s">
        <v>23</v>
      </c>
      <c r="P1" s="155" t="s">
        <v>19</v>
      </c>
    </row>
    <row r="2" spans="1:16" ht="36" x14ac:dyDescent="0.35">
      <c r="A2" s="149"/>
      <c r="B2" s="149"/>
      <c r="C2" s="149"/>
      <c r="D2" s="149"/>
      <c r="E2" s="160"/>
      <c r="F2" s="149"/>
      <c r="G2" s="149"/>
      <c r="H2" s="48" t="s">
        <v>1</v>
      </c>
      <c r="I2" s="48" t="s">
        <v>4</v>
      </c>
      <c r="J2" s="48" t="s">
        <v>27</v>
      </c>
      <c r="K2" s="48" t="s">
        <v>42</v>
      </c>
      <c r="L2" s="3" t="s">
        <v>17</v>
      </c>
      <c r="M2" s="3" t="s">
        <v>2</v>
      </c>
      <c r="N2" s="149"/>
      <c r="O2" s="154"/>
      <c r="P2" s="155"/>
    </row>
    <row r="3" spans="1:16" s="13" customFormat="1" hidden="1" x14ac:dyDescent="0.35">
      <c r="A3" s="16"/>
      <c r="B3" s="16"/>
      <c r="C3" s="16"/>
      <c r="D3" s="16"/>
      <c r="E3" s="14"/>
      <c r="F3" s="16"/>
      <c r="G3" s="16"/>
      <c r="H3" s="16"/>
      <c r="I3" s="16"/>
      <c r="J3" s="16"/>
      <c r="K3" s="16"/>
      <c r="L3" s="17"/>
      <c r="M3" s="17"/>
      <c r="N3" s="16"/>
      <c r="O3" s="15"/>
      <c r="P3" s="18"/>
    </row>
    <row r="4" spans="1:16" s="13" customFormat="1" hidden="1" x14ac:dyDescent="0.35">
      <c r="A4" s="47">
        <v>44203</v>
      </c>
      <c r="B4" s="16" t="s">
        <v>304</v>
      </c>
      <c r="C4" s="16"/>
      <c r="D4" s="16"/>
      <c r="E4" s="14"/>
      <c r="F4" s="16"/>
      <c r="G4" s="16"/>
      <c r="H4" s="16"/>
      <c r="I4" s="16"/>
      <c r="J4" s="16"/>
      <c r="K4" s="16"/>
      <c r="L4" s="17"/>
      <c r="M4" s="17"/>
      <c r="N4" s="16"/>
      <c r="O4" s="15"/>
      <c r="P4" s="18"/>
    </row>
    <row r="5" spans="1:16" s="13" customFormat="1" hidden="1" x14ac:dyDescent="0.35">
      <c r="A5" s="27"/>
      <c r="B5" s="28"/>
      <c r="C5" s="28"/>
      <c r="D5" s="28"/>
      <c r="E5" s="29"/>
      <c r="F5" s="28"/>
      <c r="G5" s="28"/>
      <c r="H5" s="28"/>
      <c r="I5" s="28"/>
      <c r="J5" s="28"/>
      <c r="K5" s="28"/>
      <c r="L5" s="30"/>
      <c r="M5" s="30"/>
      <c r="N5" s="28"/>
      <c r="O5" s="31"/>
      <c r="P5" s="32"/>
    </row>
    <row r="6" spans="1:16" s="13" customFormat="1" ht="248.55" hidden="1" customHeight="1" x14ac:dyDescent="0.35">
      <c r="A6" s="144">
        <v>44210</v>
      </c>
      <c r="B6" s="16" t="s">
        <v>277</v>
      </c>
      <c r="C6" s="16" t="s">
        <v>13</v>
      </c>
      <c r="D6" s="16" t="s">
        <v>293</v>
      </c>
      <c r="E6" s="14" t="s">
        <v>21</v>
      </c>
      <c r="F6" s="16" t="s">
        <v>25</v>
      </c>
      <c r="G6" s="16" t="s">
        <v>67</v>
      </c>
      <c r="H6" s="16"/>
      <c r="I6" s="16" t="s">
        <v>278</v>
      </c>
      <c r="J6" s="16"/>
      <c r="K6" s="16"/>
      <c r="L6" s="17"/>
      <c r="M6" s="17"/>
      <c r="N6" s="16" t="s">
        <v>51</v>
      </c>
      <c r="O6" s="15"/>
      <c r="P6" s="18" t="s">
        <v>279</v>
      </c>
    </row>
    <row r="7" spans="1:16" s="13" customFormat="1" ht="102.45" hidden="1" customHeight="1" x14ac:dyDescent="0.35">
      <c r="A7" s="145"/>
      <c r="B7" s="16" t="s">
        <v>280</v>
      </c>
      <c r="C7" s="16" t="s">
        <v>13</v>
      </c>
      <c r="D7" s="16" t="s">
        <v>294</v>
      </c>
      <c r="E7" s="14" t="s">
        <v>10</v>
      </c>
      <c r="F7" s="16" t="s">
        <v>25</v>
      </c>
      <c r="G7" s="16">
        <v>102155</v>
      </c>
      <c r="H7" s="16"/>
      <c r="I7" s="16"/>
      <c r="J7" s="16" t="s">
        <v>281</v>
      </c>
      <c r="K7" s="16"/>
      <c r="L7" s="17"/>
      <c r="M7" s="17"/>
      <c r="N7" s="16" t="s">
        <v>51</v>
      </c>
      <c r="O7" s="15"/>
      <c r="P7" s="18" t="s">
        <v>121</v>
      </c>
    </row>
    <row r="8" spans="1:16" s="13" customFormat="1" ht="61.05" hidden="1" customHeight="1" x14ac:dyDescent="0.35">
      <c r="A8" s="145"/>
      <c r="B8" s="16" t="s">
        <v>282</v>
      </c>
      <c r="C8" s="16" t="s">
        <v>13</v>
      </c>
      <c r="D8" s="16" t="s">
        <v>10</v>
      </c>
      <c r="E8" s="14" t="s">
        <v>10</v>
      </c>
      <c r="F8" s="16" t="s">
        <v>22</v>
      </c>
      <c r="G8" s="16" t="s">
        <v>284</v>
      </c>
      <c r="H8" s="16"/>
      <c r="I8" s="16"/>
      <c r="J8" s="16" t="s">
        <v>283</v>
      </c>
      <c r="K8" s="16"/>
      <c r="L8" s="17"/>
      <c r="M8" s="17"/>
      <c r="N8" s="16" t="s">
        <v>51</v>
      </c>
      <c r="O8" s="15"/>
      <c r="P8" s="18" t="s">
        <v>43</v>
      </c>
    </row>
    <row r="9" spans="1:16" s="13" customFormat="1" ht="136.5" hidden="1" customHeight="1" x14ac:dyDescent="0.35">
      <c r="A9" s="145"/>
      <c r="B9" s="16" t="s">
        <v>285</v>
      </c>
      <c r="C9" s="16" t="s">
        <v>13</v>
      </c>
      <c r="D9" s="16" t="s">
        <v>295</v>
      </c>
      <c r="E9" s="14" t="s">
        <v>10</v>
      </c>
      <c r="F9" s="16" t="s">
        <v>22</v>
      </c>
      <c r="G9" s="16" t="s">
        <v>287</v>
      </c>
      <c r="H9" s="16"/>
      <c r="I9" s="16"/>
      <c r="J9" s="16" t="s">
        <v>286</v>
      </c>
      <c r="K9" s="16"/>
      <c r="L9" s="17"/>
      <c r="M9" s="17"/>
      <c r="N9" s="16" t="s">
        <v>51</v>
      </c>
      <c r="O9" s="15"/>
      <c r="P9" s="18" t="s">
        <v>43</v>
      </c>
    </row>
    <row r="10" spans="1:16" s="13" customFormat="1" ht="115.95" customHeight="1" x14ac:dyDescent="0.35">
      <c r="A10" s="145"/>
      <c r="B10" s="16" t="s">
        <v>288</v>
      </c>
      <c r="C10" s="16" t="s">
        <v>13</v>
      </c>
      <c r="D10" s="16" t="s">
        <v>292</v>
      </c>
      <c r="E10" s="14" t="s">
        <v>10</v>
      </c>
      <c r="F10" s="16" t="s">
        <v>22</v>
      </c>
      <c r="G10" s="16">
        <v>102155</v>
      </c>
      <c r="H10" s="16"/>
      <c r="I10" s="16"/>
      <c r="J10" s="16" t="s">
        <v>296</v>
      </c>
      <c r="K10" s="16"/>
      <c r="L10" s="17"/>
      <c r="M10" s="17"/>
      <c r="N10" s="37">
        <v>65000</v>
      </c>
      <c r="O10" s="15" t="s">
        <v>299</v>
      </c>
      <c r="P10" s="18" t="s">
        <v>297</v>
      </c>
    </row>
    <row r="11" spans="1:16" s="13" customFormat="1" ht="133.5" hidden="1" customHeight="1" x14ac:dyDescent="0.35">
      <c r="A11" s="145"/>
      <c r="B11" s="16" t="s">
        <v>289</v>
      </c>
      <c r="C11" s="16" t="s">
        <v>13</v>
      </c>
      <c r="D11" s="16" t="s">
        <v>291</v>
      </c>
      <c r="E11" s="14" t="s">
        <v>21</v>
      </c>
      <c r="F11" s="16" t="s">
        <v>22</v>
      </c>
      <c r="G11" s="16">
        <v>102155</v>
      </c>
      <c r="H11" s="16"/>
      <c r="I11" s="16"/>
      <c r="J11" s="16" t="s">
        <v>300</v>
      </c>
      <c r="K11" s="16"/>
      <c r="L11" s="17"/>
      <c r="M11" s="17"/>
      <c r="N11" s="33" t="s">
        <v>302</v>
      </c>
      <c r="O11" s="15" t="s">
        <v>303</v>
      </c>
      <c r="P11" s="18" t="s">
        <v>301</v>
      </c>
    </row>
    <row r="12" spans="1:16" s="13" customFormat="1" ht="133.05000000000001" hidden="1" customHeight="1" x14ac:dyDescent="0.35">
      <c r="A12" s="146"/>
      <c r="B12" s="35" t="s">
        <v>8</v>
      </c>
      <c r="C12" s="16"/>
      <c r="D12" s="16" t="s">
        <v>290</v>
      </c>
      <c r="E12" s="14"/>
      <c r="F12" s="16"/>
      <c r="G12" s="16"/>
      <c r="H12" s="16"/>
      <c r="I12" s="16"/>
      <c r="J12" s="16"/>
      <c r="K12" s="16"/>
      <c r="L12" s="17"/>
      <c r="M12" s="17"/>
      <c r="N12" s="16"/>
      <c r="O12" s="15"/>
      <c r="P12" s="18"/>
    </row>
    <row r="13" spans="1:16" s="13" customFormat="1" x14ac:dyDescent="0.35">
      <c r="A13" s="27"/>
      <c r="B13" s="28"/>
      <c r="C13" s="28"/>
      <c r="D13" s="28"/>
      <c r="E13" s="29"/>
      <c r="F13" s="28"/>
      <c r="G13" s="28"/>
      <c r="H13" s="28"/>
      <c r="I13" s="28"/>
      <c r="J13" s="28"/>
      <c r="K13" s="28"/>
      <c r="L13" s="30"/>
      <c r="M13" s="30"/>
      <c r="N13" s="28"/>
      <c r="O13" s="31"/>
      <c r="P13" s="32"/>
    </row>
    <row r="14" spans="1:16" s="13" customFormat="1" ht="102" customHeight="1" x14ac:dyDescent="0.35">
      <c r="A14" s="144">
        <v>44217</v>
      </c>
      <c r="B14" s="16" t="s">
        <v>269</v>
      </c>
      <c r="C14" s="16" t="s">
        <v>12</v>
      </c>
      <c r="D14" s="16" t="s">
        <v>10</v>
      </c>
      <c r="E14" s="14" t="s">
        <v>10</v>
      </c>
      <c r="F14" s="16" t="s">
        <v>22</v>
      </c>
      <c r="G14" s="16">
        <v>102155</v>
      </c>
      <c r="H14" s="16"/>
      <c r="I14" s="16"/>
      <c r="J14" s="16" t="s">
        <v>305</v>
      </c>
      <c r="K14" s="16"/>
      <c r="L14" s="17"/>
      <c r="M14" s="17"/>
      <c r="N14" s="37">
        <v>35000</v>
      </c>
      <c r="O14" s="15" t="s">
        <v>303</v>
      </c>
      <c r="P14" s="18" t="s">
        <v>306</v>
      </c>
    </row>
    <row r="15" spans="1:16" s="13" customFormat="1" ht="135.44999999999999" hidden="1" customHeight="1" x14ac:dyDescent="0.35">
      <c r="A15" s="145"/>
      <c r="B15" s="16" t="s">
        <v>255</v>
      </c>
      <c r="C15" s="16" t="s">
        <v>12</v>
      </c>
      <c r="D15" s="16" t="s">
        <v>272</v>
      </c>
      <c r="E15" s="14" t="s">
        <v>31</v>
      </c>
      <c r="F15" s="16" t="s">
        <v>15</v>
      </c>
      <c r="G15" s="16">
        <v>102155</v>
      </c>
      <c r="H15" s="16"/>
      <c r="I15" s="16" t="s">
        <v>257</v>
      </c>
      <c r="J15" s="16"/>
      <c r="K15" s="16"/>
      <c r="L15" s="17"/>
      <c r="M15" s="17"/>
      <c r="N15" s="16" t="s">
        <v>51</v>
      </c>
      <c r="O15" s="15"/>
      <c r="P15" s="18" t="s">
        <v>256</v>
      </c>
    </row>
    <row r="16" spans="1:16" s="13" customFormat="1" ht="157.5" hidden="1" customHeight="1" x14ac:dyDescent="0.35">
      <c r="A16" s="145"/>
      <c r="B16" s="16" t="s">
        <v>258</v>
      </c>
      <c r="C16" s="16" t="s">
        <v>13</v>
      </c>
      <c r="D16" s="16" t="s">
        <v>271</v>
      </c>
      <c r="E16" s="14" t="s">
        <v>31</v>
      </c>
      <c r="F16" s="16" t="s">
        <v>36</v>
      </c>
      <c r="G16" s="16" t="s">
        <v>67</v>
      </c>
      <c r="H16" s="16"/>
      <c r="I16" s="16" t="s">
        <v>259</v>
      </c>
      <c r="J16" s="16"/>
      <c r="K16" s="16"/>
      <c r="L16" s="17"/>
      <c r="M16" s="17"/>
      <c r="N16" s="16" t="s">
        <v>51</v>
      </c>
      <c r="O16" s="15"/>
      <c r="P16" s="18" t="s">
        <v>28</v>
      </c>
    </row>
    <row r="17" spans="1:16" s="13" customFormat="1" ht="79.5" hidden="1" customHeight="1" x14ac:dyDescent="0.35">
      <c r="A17" s="145"/>
      <c r="B17" s="40" t="s">
        <v>260</v>
      </c>
      <c r="C17" s="16" t="s">
        <v>13</v>
      </c>
      <c r="D17" s="16"/>
      <c r="E17" s="14"/>
      <c r="F17" s="16" t="s">
        <v>26</v>
      </c>
      <c r="G17" s="16" t="s">
        <v>40</v>
      </c>
      <c r="H17" s="16" t="s">
        <v>238</v>
      </c>
      <c r="I17" s="16"/>
      <c r="J17" s="16"/>
      <c r="K17" s="16"/>
      <c r="L17" s="17"/>
      <c r="M17" s="17"/>
      <c r="N17" s="16" t="s">
        <v>51</v>
      </c>
      <c r="O17" s="15"/>
      <c r="P17" s="18" t="s">
        <v>237</v>
      </c>
    </row>
    <row r="18" spans="1:16" s="13" customFormat="1" ht="85.95" hidden="1" customHeight="1" x14ac:dyDescent="0.35">
      <c r="A18" s="145"/>
      <c r="B18" s="40" t="s">
        <v>261</v>
      </c>
      <c r="C18" s="16" t="s">
        <v>13</v>
      </c>
      <c r="D18" s="16"/>
      <c r="E18" s="14"/>
      <c r="F18" s="16" t="s">
        <v>26</v>
      </c>
      <c r="G18" s="16" t="s">
        <v>40</v>
      </c>
      <c r="H18" s="16" t="s">
        <v>239</v>
      </c>
      <c r="I18" s="16"/>
      <c r="J18" s="16"/>
      <c r="K18" s="16"/>
      <c r="L18" s="17"/>
      <c r="M18" s="17"/>
      <c r="N18" s="16" t="s">
        <v>51</v>
      </c>
      <c r="O18" s="15"/>
      <c r="P18" s="18" t="s">
        <v>216</v>
      </c>
    </row>
    <row r="19" spans="1:16" s="13" customFormat="1" ht="147" hidden="1" customHeight="1" x14ac:dyDescent="0.35">
      <c r="A19" s="145"/>
      <c r="B19" s="16" t="s">
        <v>262</v>
      </c>
      <c r="C19" s="16" t="s">
        <v>13</v>
      </c>
      <c r="D19" s="16" t="s">
        <v>270</v>
      </c>
      <c r="E19" s="14" t="s">
        <v>31</v>
      </c>
      <c r="F19" s="16" t="s">
        <v>24</v>
      </c>
      <c r="G19" s="16" t="s">
        <v>49</v>
      </c>
      <c r="H19" s="16"/>
      <c r="I19" s="16" t="s">
        <v>263</v>
      </c>
      <c r="J19" s="16"/>
      <c r="K19" s="16"/>
      <c r="L19" s="17"/>
      <c r="M19" s="17"/>
      <c r="N19" s="16" t="s">
        <v>51</v>
      </c>
      <c r="O19" s="15"/>
      <c r="P19" s="18" t="s">
        <v>264</v>
      </c>
    </row>
    <row r="20" spans="1:16" s="13" customFormat="1" ht="126.45" hidden="1" customHeight="1" x14ac:dyDescent="0.35">
      <c r="A20" s="145"/>
      <c r="B20" s="16" t="s">
        <v>265</v>
      </c>
      <c r="C20" s="16" t="s">
        <v>13</v>
      </c>
      <c r="D20" s="16" t="s">
        <v>271</v>
      </c>
      <c r="E20" s="14" t="s">
        <v>31</v>
      </c>
      <c r="F20" s="16" t="s">
        <v>32</v>
      </c>
      <c r="G20" s="16" t="s">
        <v>241</v>
      </c>
      <c r="H20" s="16"/>
      <c r="I20" s="16"/>
      <c r="J20" s="16" t="s">
        <v>276</v>
      </c>
      <c r="K20" s="16"/>
      <c r="L20" s="17"/>
      <c r="M20" s="17"/>
      <c r="N20" s="16" t="s">
        <v>51</v>
      </c>
      <c r="O20" s="15"/>
      <c r="P20" s="18" t="s">
        <v>275</v>
      </c>
    </row>
    <row r="21" spans="1:16" s="13" customFormat="1" ht="108.45" hidden="1" customHeight="1" x14ac:dyDescent="0.35">
      <c r="A21" s="145"/>
      <c r="B21" s="16" t="s">
        <v>266</v>
      </c>
      <c r="C21" s="16" t="s">
        <v>13</v>
      </c>
      <c r="D21" s="16" t="s">
        <v>273</v>
      </c>
      <c r="E21" s="14" t="s">
        <v>31</v>
      </c>
      <c r="F21" s="16" t="s">
        <v>226</v>
      </c>
      <c r="G21" s="16" t="s">
        <v>267</v>
      </c>
      <c r="H21" s="16"/>
      <c r="I21" s="16"/>
      <c r="J21" s="16"/>
      <c r="K21" s="16" t="s">
        <v>243</v>
      </c>
      <c r="L21" s="17"/>
      <c r="M21" s="17"/>
      <c r="N21" s="16" t="s">
        <v>268</v>
      </c>
      <c r="O21" s="15" t="s">
        <v>245</v>
      </c>
      <c r="P21" s="18" t="s">
        <v>242</v>
      </c>
    </row>
    <row r="22" spans="1:16" s="13" customFormat="1" ht="72" hidden="1" customHeight="1" x14ac:dyDescent="0.35">
      <c r="A22" s="146"/>
      <c r="B22" s="35" t="s">
        <v>8</v>
      </c>
      <c r="C22" s="16"/>
      <c r="D22" s="16" t="s">
        <v>274</v>
      </c>
      <c r="E22" s="14"/>
      <c r="F22" s="16"/>
      <c r="G22" s="16"/>
      <c r="H22" s="16"/>
      <c r="I22" s="16"/>
      <c r="J22" s="16"/>
      <c r="K22" s="16"/>
      <c r="L22" s="17"/>
      <c r="M22" s="17"/>
      <c r="N22" s="16"/>
      <c r="O22" s="15"/>
      <c r="P22" s="18"/>
    </row>
    <row r="23" spans="1:16" s="13" customFormat="1" x14ac:dyDescent="0.35">
      <c r="A23" s="27"/>
      <c r="B23" s="28"/>
      <c r="C23" s="28"/>
      <c r="D23" s="28"/>
      <c r="E23" s="29"/>
      <c r="F23" s="28"/>
      <c r="G23" s="28"/>
      <c r="H23" s="28"/>
      <c r="I23" s="28"/>
      <c r="J23" s="28"/>
      <c r="K23" s="28"/>
      <c r="L23" s="30"/>
      <c r="M23" s="30"/>
      <c r="N23" s="28"/>
      <c r="O23" s="31"/>
      <c r="P23" s="32"/>
    </row>
    <row r="24" spans="1:16" s="13" customFormat="1" ht="169.5" hidden="1" customHeight="1" x14ac:dyDescent="0.35">
      <c r="A24" s="144">
        <v>44224</v>
      </c>
      <c r="B24" s="16" t="s">
        <v>222</v>
      </c>
      <c r="C24" s="16" t="s">
        <v>13</v>
      </c>
      <c r="D24" s="16" t="s">
        <v>223</v>
      </c>
      <c r="E24" s="14" t="s">
        <v>21</v>
      </c>
      <c r="F24" s="16" t="s">
        <v>16</v>
      </c>
      <c r="G24" s="16" t="s">
        <v>40</v>
      </c>
      <c r="H24" s="16" t="s">
        <v>251</v>
      </c>
      <c r="I24" s="16"/>
      <c r="J24" s="16"/>
      <c r="K24" s="16"/>
      <c r="L24" s="17"/>
      <c r="M24" s="17"/>
      <c r="N24" s="16" t="s">
        <v>51</v>
      </c>
      <c r="O24" s="15"/>
      <c r="P24" s="18" t="s">
        <v>250</v>
      </c>
    </row>
    <row r="25" spans="1:16" s="13" customFormat="1" ht="75.45" customHeight="1" x14ac:dyDescent="0.35">
      <c r="A25" s="145"/>
      <c r="B25" s="16" t="s">
        <v>224</v>
      </c>
      <c r="C25" s="16" t="s">
        <v>12</v>
      </c>
      <c r="D25" s="16" t="s">
        <v>225</v>
      </c>
      <c r="E25" s="14" t="s">
        <v>10</v>
      </c>
      <c r="F25" s="16" t="s">
        <v>226</v>
      </c>
      <c r="G25" s="16">
        <v>110854</v>
      </c>
      <c r="H25" s="16"/>
      <c r="I25" s="16"/>
      <c r="J25" s="16"/>
      <c r="K25" s="16" t="s">
        <v>243</v>
      </c>
      <c r="L25" s="17"/>
      <c r="M25" s="17"/>
      <c r="N25" s="37">
        <v>29844.89</v>
      </c>
      <c r="O25" s="15" t="s">
        <v>245</v>
      </c>
      <c r="P25" s="18" t="s">
        <v>242</v>
      </c>
    </row>
    <row r="26" spans="1:16" s="13" customFormat="1" ht="75.45" customHeight="1" x14ac:dyDescent="0.35">
      <c r="A26" s="145"/>
      <c r="B26" s="16" t="s">
        <v>227</v>
      </c>
      <c r="C26" s="16" t="s">
        <v>13</v>
      </c>
      <c r="D26" s="16" t="s">
        <v>228</v>
      </c>
      <c r="E26" s="14" t="s">
        <v>10</v>
      </c>
      <c r="F26" s="16" t="s">
        <v>226</v>
      </c>
      <c r="G26" s="16" t="s">
        <v>248</v>
      </c>
      <c r="H26" s="16"/>
      <c r="I26" s="16"/>
      <c r="J26" s="16"/>
      <c r="K26" s="16" t="s">
        <v>246</v>
      </c>
      <c r="L26" s="17"/>
      <c r="M26" s="17"/>
      <c r="N26" s="37">
        <v>7589.49</v>
      </c>
      <c r="O26" s="15" t="s">
        <v>64</v>
      </c>
      <c r="P26" s="18" t="s">
        <v>247</v>
      </c>
    </row>
    <row r="27" spans="1:16" s="13" customFormat="1" ht="75.45" hidden="1" customHeight="1" x14ac:dyDescent="0.35">
      <c r="A27" s="145"/>
      <c r="B27" s="16" t="s">
        <v>229</v>
      </c>
      <c r="C27" s="16" t="s">
        <v>12</v>
      </c>
      <c r="D27" s="16" t="s">
        <v>230</v>
      </c>
      <c r="E27" s="14" t="s">
        <v>10</v>
      </c>
      <c r="F27" s="16" t="s">
        <v>32</v>
      </c>
      <c r="G27" s="16" t="s">
        <v>241</v>
      </c>
      <c r="H27" s="16"/>
      <c r="I27" s="16"/>
      <c r="J27" s="16" t="s">
        <v>240</v>
      </c>
      <c r="K27" s="16"/>
      <c r="L27" s="17"/>
      <c r="M27" s="17"/>
      <c r="N27" s="16" t="s">
        <v>51</v>
      </c>
      <c r="O27" s="15"/>
      <c r="P27" s="18" t="s">
        <v>68</v>
      </c>
    </row>
    <row r="28" spans="1:16" s="13" customFormat="1" ht="188.55" hidden="1" customHeight="1" x14ac:dyDescent="0.35">
      <c r="A28" s="145"/>
      <c r="B28" s="16" t="s">
        <v>231</v>
      </c>
      <c r="C28" s="16" t="s">
        <v>13</v>
      </c>
      <c r="D28" s="16" t="s">
        <v>232</v>
      </c>
      <c r="E28" s="14" t="s">
        <v>21</v>
      </c>
      <c r="F28" s="16" t="s">
        <v>26</v>
      </c>
      <c r="G28" s="16" t="s">
        <v>40</v>
      </c>
      <c r="H28" s="16" t="s">
        <v>238</v>
      </c>
      <c r="I28" s="16"/>
      <c r="J28" s="16"/>
      <c r="K28" s="16"/>
      <c r="L28" s="17"/>
      <c r="M28" s="17"/>
      <c r="N28" s="16" t="s">
        <v>51</v>
      </c>
      <c r="O28" s="15"/>
      <c r="P28" s="18" t="s">
        <v>237</v>
      </c>
    </row>
    <row r="29" spans="1:16" s="13" customFormat="1" ht="172.95" hidden="1" customHeight="1" x14ac:dyDescent="0.35">
      <c r="A29" s="145"/>
      <c r="B29" s="16" t="s">
        <v>233</v>
      </c>
      <c r="C29" s="16" t="s">
        <v>13</v>
      </c>
      <c r="D29" s="16" t="s">
        <v>234</v>
      </c>
      <c r="E29" s="14" t="s">
        <v>21</v>
      </c>
      <c r="F29" s="16" t="s">
        <v>26</v>
      </c>
      <c r="G29" s="16" t="s">
        <v>40</v>
      </c>
      <c r="H29" s="16" t="s">
        <v>239</v>
      </c>
      <c r="I29" s="16"/>
      <c r="J29" s="16"/>
      <c r="K29" s="16"/>
      <c r="L29" s="17"/>
      <c r="M29" s="17"/>
      <c r="N29" s="16" t="s">
        <v>51</v>
      </c>
      <c r="O29" s="15"/>
      <c r="P29" s="18" t="s">
        <v>216</v>
      </c>
    </row>
    <row r="30" spans="1:16" s="13" customFormat="1" ht="172.95" hidden="1" customHeight="1" x14ac:dyDescent="0.35">
      <c r="A30" s="145"/>
      <c r="B30" s="16" t="s">
        <v>235</v>
      </c>
      <c r="C30" s="16" t="s">
        <v>12</v>
      </c>
      <c r="D30" s="16" t="s">
        <v>225</v>
      </c>
      <c r="E30" s="14" t="s">
        <v>10</v>
      </c>
      <c r="F30" s="14" t="s">
        <v>36</v>
      </c>
      <c r="G30" s="16" t="s">
        <v>67</v>
      </c>
      <c r="H30" s="16"/>
      <c r="I30" s="16" t="s">
        <v>252</v>
      </c>
      <c r="J30" s="16"/>
      <c r="K30" s="16"/>
      <c r="L30" s="17"/>
      <c r="M30" s="17"/>
      <c r="N30" s="16" t="s">
        <v>51</v>
      </c>
      <c r="O30" s="15"/>
      <c r="P30" s="18" t="s">
        <v>38</v>
      </c>
    </row>
    <row r="31" spans="1:16" s="13" customFormat="1" ht="172.95" hidden="1" customHeight="1" x14ac:dyDescent="0.35">
      <c r="A31" s="146"/>
      <c r="B31" s="16" t="s">
        <v>236</v>
      </c>
      <c r="C31" s="16" t="s">
        <v>12</v>
      </c>
      <c r="D31" s="16" t="s">
        <v>225</v>
      </c>
      <c r="E31" s="14" t="s">
        <v>10</v>
      </c>
      <c r="F31" s="16" t="s">
        <v>24</v>
      </c>
      <c r="G31" s="16" t="s">
        <v>49</v>
      </c>
      <c r="H31" s="16"/>
      <c r="I31" s="16" t="s">
        <v>253</v>
      </c>
      <c r="J31" s="16"/>
      <c r="K31" s="16"/>
      <c r="L31" s="17"/>
      <c r="M31" s="17"/>
      <c r="N31" s="16" t="s">
        <v>51</v>
      </c>
      <c r="O31" s="15"/>
      <c r="P31" s="18" t="s">
        <v>254</v>
      </c>
    </row>
    <row r="32" spans="1:16" s="13" customFormat="1" hidden="1" x14ac:dyDescent="0.35">
      <c r="A32" s="27"/>
      <c r="B32" s="28"/>
      <c r="C32" s="28"/>
      <c r="D32" s="28"/>
      <c r="E32" s="29"/>
      <c r="F32" s="28"/>
      <c r="G32" s="28"/>
      <c r="H32" s="28"/>
      <c r="I32" s="28"/>
      <c r="J32" s="28"/>
      <c r="K32" s="28"/>
      <c r="L32" s="30"/>
      <c r="M32" s="30"/>
      <c r="N32" s="28"/>
      <c r="O32" s="31"/>
      <c r="P32" s="32"/>
    </row>
    <row r="33" spans="1:16" s="13" customFormat="1" ht="216.45" hidden="1" customHeight="1" x14ac:dyDescent="0.35">
      <c r="A33" s="47">
        <v>44231</v>
      </c>
      <c r="B33" s="16" t="s">
        <v>218</v>
      </c>
      <c r="C33" s="16" t="s">
        <v>13</v>
      </c>
      <c r="D33" s="16" t="s">
        <v>219</v>
      </c>
      <c r="E33" s="14" t="s">
        <v>21</v>
      </c>
      <c r="F33" s="16" t="s">
        <v>14</v>
      </c>
      <c r="G33" s="16" t="s">
        <v>49</v>
      </c>
      <c r="H33" s="16"/>
      <c r="I33" s="16" t="s">
        <v>220</v>
      </c>
      <c r="J33" s="16"/>
      <c r="K33" s="16"/>
      <c r="L33" s="17"/>
      <c r="M33" s="17"/>
      <c r="N33" s="16" t="s">
        <v>51</v>
      </c>
      <c r="O33" s="15"/>
      <c r="P33" s="18" t="s">
        <v>221</v>
      </c>
    </row>
    <row r="34" spans="1:16" s="13" customFormat="1" x14ac:dyDescent="0.35">
      <c r="A34" s="27"/>
      <c r="B34" s="28"/>
      <c r="C34" s="28"/>
      <c r="D34" s="28"/>
      <c r="E34" s="29"/>
      <c r="F34" s="28"/>
      <c r="G34" s="28"/>
      <c r="H34" s="28"/>
      <c r="I34" s="28"/>
      <c r="J34" s="28"/>
      <c r="K34" s="28"/>
      <c r="L34" s="30"/>
      <c r="M34" s="30"/>
      <c r="N34" s="28"/>
      <c r="O34" s="31"/>
      <c r="P34" s="32"/>
    </row>
    <row r="35" spans="1:16" s="13" customFormat="1" ht="237.45" hidden="1" customHeight="1" x14ac:dyDescent="0.35">
      <c r="A35" s="144">
        <v>44238</v>
      </c>
      <c r="B35" s="16" t="s">
        <v>199</v>
      </c>
      <c r="C35" s="16" t="s">
        <v>13</v>
      </c>
      <c r="D35" s="16" t="s">
        <v>200</v>
      </c>
      <c r="E35" s="14" t="s">
        <v>21</v>
      </c>
      <c r="F35" s="16" t="s">
        <v>15</v>
      </c>
      <c r="G35" s="16" t="s">
        <v>209</v>
      </c>
      <c r="H35" s="16"/>
      <c r="I35" s="16"/>
      <c r="J35" s="16" t="s">
        <v>208</v>
      </c>
      <c r="K35" s="16"/>
      <c r="L35" s="17"/>
      <c r="M35" s="17"/>
      <c r="N35" s="16" t="s">
        <v>51</v>
      </c>
      <c r="O35" s="15"/>
      <c r="P35" s="18" t="s">
        <v>207</v>
      </c>
    </row>
    <row r="36" spans="1:16" s="13" customFormat="1" ht="91.05" customHeight="1" x14ac:dyDescent="0.35">
      <c r="A36" s="145"/>
      <c r="B36" s="16" t="s">
        <v>201</v>
      </c>
      <c r="C36" s="16" t="s">
        <v>13</v>
      </c>
      <c r="D36" s="16" t="s">
        <v>202</v>
      </c>
      <c r="E36" s="14" t="s">
        <v>10</v>
      </c>
      <c r="F36" s="16" t="s">
        <v>26</v>
      </c>
      <c r="G36" s="16" t="s">
        <v>40</v>
      </c>
      <c r="H36" s="16" t="s">
        <v>211</v>
      </c>
      <c r="I36" s="16"/>
      <c r="J36" s="16"/>
      <c r="K36" s="16"/>
      <c r="L36" s="17"/>
      <c r="M36" s="17"/>
      <c r="N36" s="19">
        <v>8280.0400000000009</v>
      </c>
      <c r="O36" s="15" t="s">
        <v>212</v>
      </c>
      <c r="P36" s="18" t="s">
        <v>210</v>
      </c>
    </row>
    <row r="37" spans="1:16" s="13" customFormat="1" ht="91.05" customHeight="1" x14ac:dyDescent="0.35">
      <c r="A37" s="145"/>
      <c r="B37" s="16" t="s">
        <v>203</v>
      </c>
      <c r="C37" s="16" t="s">
        <v>13</v>
      </c>
      <c r="D37" s="16" t="s">
        <v>30</v>
      </c>
      <c r="E37" s="14" t="s">
        <v>10</v>
      </c>
      <c r="F37" s="16" t="s">
        <v>26</v>
      </c>
      <c r="G37" s="16" t="s">
        <v>72</v>
      </c>
      <c r="H37" s="16" t="s">
        <v>214</v>
      </c>
      <c r="I37" s="16"/>
      <c r="J37" s="16"/>
      <c r="K37" s="16"/>
      <c r="L37" s="17"/>
      <c r="M37" s="17"/>
      <c r="N37" s="19">
        <v>12508.36</v>
      </c>
      <c r="O37" s="15" t="s">
        <v>215</v>
      </c>
      <c r="P37" s="18" t="s">
        <v>213</v>
      </c>
    </row>
    <row r="38" spans="1:16" s="13" customFormat="1" ht="152.55000000000001" hidden="1" customHeight="1" x14ac:dyDescent="0.35">
      <c r="A38" s="145"/>
      <c r="B38" s="16" t="s">
        <v>204</v>
      </c>
      <c r="C38" s="16" t="s">
        <v>12</v>
      </c>
      <c r="D38" s="16" t="s">
        <v>205</v>
      </c>
      <c r="E38" s="14" t="s">
        <v>10</v>
      </c>
      <c r="F38" s="16" t="s">
        <v>191</v>
      </c>
      <c r="G38" s="16" t="s">
        <v>40</v>
      </c>
      <c r="H38" s="16" t="s">
        <v>217</v>
      </c>
      <c r="I38" s="16"/>
      <c r="J38" s="16"/>
      <c r="K38" s="16"/>
      <c r="L38" s="17"/>
      <c r="M38" s="17"/>
      <c r="N38" s="16" t="s">
        <v>51</v>
      </c>
      <c r="O38" s="15"/>
      <c r="P38" s="18" t="s">
        <v>216</v>
      </c>
    </row>
    <row r="39" spans="1:16" s="13" customFormat="1" ht="342.45" hidden="1" customHeight="1" x14ac:dyDescent="0.35">
      <c r="A39" s="146"/>
      <c r="B39" s="35" t="s">
        <v>8</v>
      </c>
      <c r="C39" s="16"/>
      <c r="D39" s="16" t="s">
        <v>206</v>
      </c>
      <c r="E39" s="14"/>
      <c r="F39" s="16"/>
      <c r="G39" s="16"/>
      <c r="H39" s="16"/>
      <c r="I39" s="16"/>
      <c r="J39" s="16"/>
      <c r="K39" s="16"/>
      <c r="L39" s="17"/>
      <c r="M39" s="17"/>
      <c r="N39" s="16"/>
      <c r="O39" s="15"/>
      <c r="P39" s="18"/>
    </row>
    <row r="40" spans="1:16" s="13" customFormat="1" x14ac:dyDescent="0.35">
      <c r="A40" s="27"/>
      <c r="B40" s="28"/>
      <c r="C40" s="28"/>
      <c r="D40" s="28"/>
      <c r="E40" s="29"/>
      <c r="F40" s="28"/>
      <c r="G40" s="28"/>
      <c r="H40" s="28"/>
      <c r="I40" s="28"/>
      <c r="J40" s="28"/>
      <c r="K40" s="28"/>
      <c r="L40" s="30"/>
      <c r="M40" s="30"/>
      <c r="N40" s="28"/>
      <c r="O40" s="31"/>
      <c r="P40" s="32"/>
    </row>
    <row r="41" spans="1:16" s="13" customFormat="1" ht="82.05" customHeight="1" x14ac:dyDescent="0.35">
      <c r="A41" s="144">
        <v>44245</v>
      </c>
      <c r="B41" s="16" t="s">
        <v>166</v>
      </c>
      <c r="C41" s="16" t="s">
        <v>13</v>
      </c>
      <c r="D41" s="16" t="s">
        <v>188</v>
      </c>
      <c r="E41" s="14" t="s">
        <v>10</v>
      </c>
      <c r="F41" s="16" t="s">
        <v>37</v>
      </c>
      <c r="G41" s="16" t="s">
        <v>48</v>
      </c>
      <c r="H41" s="16"/>
      <c r="I41" s="16"/>
      <c r="J41" s="16"/>
      <c r="K41" s="16" t="s">
        <v>167</v>
      </c>
      <c r="L41" s="17"/>
      <c r="M41" s="17"/>
      <c r="N41" s="33">
        <v>115543.79</v>
      </c>
      <c r="O41" s="15" t="s">
        <v>169</v>
      </c>
      <c r="P41" s="18" t="s">
        <v>39</v>
      </c>
    </row>
    <row r="42" spans="1:16" s="13" customFormat="1" ht="200.55" hidden="1" customHeight="1" x14ac:dyDescent="0.35">
      <c r="A42" s="145"/>
      <c r="B42" s="16" t="s">
        <v>170</v>
      </c>
      <c r="C42" s="16" t="s">
        <v>13</v>
      </c>
      <c r="D42" s="16" t="s">
        <v>198</v>
      </c>
      <c r="E42" s="14"/>
      <c r="F42" s="16" t="s">
        <v>16</v>
      </c>
      <c r="G42" s="16">
        <v>102155</v>
      </c>
      <c r="H42" s="16" t="s">
        <v>116</v>
      </c>
      <c r="I42" s="16"/>
      <c r="J42" s="16"/>
      <c r="K42" s="16"/>
      <c r="L42" s="17"/>
      <c r="M42" s="17"/>
      <c r="N42" s="16" t="s">
        <v>51</v>
      </c>
      <c r="O42" s="15"/>
      <c r="P42" s="18" t="s">
        <v>115</v>
      </c>
    </row>
    <row r="43" spans="1:16" s="13" customFormat="1" ht="72" hidden="1" x14ac:dyDescent="0.35">
      <c r="A43" s="145"/>
      <c r="B43" s="16" t="s">
        <v>171</v>
      </c>
      <c r="C43" s="16" t="s">
        <v>13</v>
      </c>
      <c r="D43" s="16" t="s">
        <v>198</v>
      </c>
      <c r="E43" s="14"/>
      <c r="F43" s="16" t="s">
        <v>16</v>
      </c>
      <c r="G43" s="16">
        <v>102155</v>
      </c>
      <c r="H43" s="16" t="s">
        <v>172</v>
      </c>
      <c r="I43" s="16"/>
      <c r="J43" s="16"/>
      <c r="K43" s="16"/>
      <c r="L43" s="17"/>
      <c r="M43" s="17"/>
      <c r="N43" s="16" t="s">
        <v>51</v>
      </c>
      <c r="O43" s="15"/>
      <c r="P43" s="18" t="s">
        <v>45</v>
      </c>
    </row>
    <row r="44" spans="1:16" s="13" customFormat="1" ht="72" hidden="1" x14ac:dyDescent="0.35">
      <c r="A44" s="145"/>
      <c r="B44" s="16" t="s">
        <v>173</v>
      </c>
      <c r="C44" s="16" t="s">
        <v>13</v>
      </c>
      <c r="D44" s="16" t="s">
        <v>198</v>
      </c>
      <c r="E44" s="14"/>
      <c r="F44" s="16" t="s">
        <v>16</v>
      </c>
      <c r="G44" s="16">
        <v>102155</v>
      </c>
      <c r="H44" s="16" t="s">
        <v>174</v>
      </c>
      <c r="I44" s="16"/>
      <c r="J44" s="16"/>
      <c r="K44" s="16"/>
      <c r="L44" s="17"/>
      <c r="M44" s="17"/>
      <c r="N44" s="16" t="s">
        <v>51</v>
      </c>
      <c r="O44" s="15"/>
      <c r="P44" s="18" t="s">
        <v>175</v>
      </c>
    </row>
    <row r="45" spans="1:16" s="13" customFormat="1" ht="214.5" hidden="1" customHeight="1" x14ac:dyDescent="0.35">
      <c r="A45" s="145"/>
      <c r="B45" s="16" t="s">
        <v>176</v>
      </c>
      <c r="C45" s="16" t="s">
        <v>13</v>
      </c>
      <c r="D45" s="16" t="s">
        <v>189</v>
      </c>
      <c r="E45" s="14" t="s">
        <v>21</v>
      </c>
      <c r="F45" s="16" t="s">
        <v>191</v>
      </c>
      <c r="G45" s="16" t="s">
        <v>49</v>
      </c>
      <c r="H45" s="16" t="s">
        <v>178</v>
      </c>
      <c r="I45" s="16"/>
      <c r="J45" s="16"/>
      <c r="K45" s="16"/>
      <c r="L45" s="17"/>
      <c r="M45" s="17"/>
      <c r="N45" s="16" t="s">
        <v>51</v>
      </c>
      <c r="O45" s="15"/>
      <c r="P45" s="18" t="s">
        <v>177</v>
      </c>
    </row>
    <row r="46" spans="1:16" s="13" customFormat="1" ht="72" hidden="1" customHeight="1" x14ac:dyDescent="0.35">
      <c r="A46" s="145"/>
      <c r="B46" s="16" t="s">
        <v>145</v>
      </c>
      <c r="C46" s="16" t="s">
        <v>13</v>
      </c>
      <c r="D46" s="16" t="s">
        <v>192</v>
      </c>
      <c r="E46" s="14" t="s">
        <v>193</v>
      </c>
      <c r="F46" s="16" t="s">
        <v>24</v>
      </c>
      <c r="G46" s="16" t="s">
        <v>49</v>
      </c>
      <c r="H46" s="16"/>
      <c r="I46" s="16" t="s">
        <v>179</v>
      </c>
      <c r="J46" s="16"/>
      <c r="K46" s="16"/>
      <c r="L46" s="17"/>
      <c r="M46" s="17"/>
      <c r="N46" s="16" t="s">
        <v>51</v>
      </c>
      <c r="O46" s="15"/>
      <c r="P46" s="18" t="s">
        <v>143</v>
      </c>
    </row>
    <row r="47" spans="1:16" s="13" customFormat="1" ht="115.5" hidden="1" customHeight="1" x14ac:dyDescent="0.35">
      <c r="A47" s="145"/>
      <c r="B47" s="16" t="s">
        <v>180</v>
      </c>
      <c r="C47" s="16" t="s">
        <v>13</v>
      </c>
      <c r="D47" s="16" t="s">
        <v>194</v>
      </c>
      <c r="E47" s="14" t="s">
        <v>10</v>
      </c>
      <c r="F47" s="16" t="s">
        <v>24</v>
      </c>
      <c r="G47" s="16" t="s">
        <v>46</v>
      </c>
      <c r="H47" s="16"/>
      <c r="I47" s="16"/>
      <c r="J47" s="16" t="s">
        <v>181</v>
      </c>
      <c r="K47" s="16"/>
      <c r="L47" s="17"/>
      <c r="M47" s="17"/>
      <c r="N47" s="16" t="s">
        <v>51</v>
      </c>
      <c r="O47" s="15"/>
      <c r="P47" s="18" t="s">
        <v>43</v>
      </c>
    </row>
    <row r="48" spans="1:16" s="13" customFormat="1" ht="90" hidden="1" x14ac:dyDescent="0.35">
      <c r="A48" s="145"/>
      <c r="B48" s="16" t="s">
        <v>50</v>
      </c>
      <c r="C48" s="16" t="s">
        <v>13</v>
      </c>
      <c r="D48" s="16" t="s">
        <v>195</v>
      </c>
      <c r="E48" s="14" t="s">
        <v>31</v>
      </c>
      <c r="F48" s="16" t="s">
        <v>183</v>
      </c>
      <c r="G48" s="16" t="s">
        <v>49</v>
      </c>
      <c r="H48" s="16"/>
      <c r="I48" s="16" t="s">
        <v>184</v>
      </c>
      <c r="J48" s="16"/>
      <c r="K48" s="16"/>
      <c r="L48" s="17"/>
      <c r="M48" s="17"/>
      <c r="N48" s="16" t="s">
        <v>51</v>
      </c>
      <c r="O48" s="15"/>
      <c r="P48" s="18" t="s">
        <v>182</v>
      </c>
    </row>
    <row r="49" spans="1:16" s="13" customFormat="1" ht="143.55000000000001" customHeight="1" x14ac:dyDescent="0.35">
      <c r="A49" s="145"/>
      <c r="B49" s="16" t="s">
        <v>185</v>
      </c>
      <c r="C49" s="16" t="s">
        <v>13</v>
      </c>
      <c r="D49" s="16" t="s">
        <v>190</v>
      </c>
      <c r="E49" s="14" t="s">
        <v>10</v>
      </c>
      <c r="F49" s="16" t="s">
        <v>26</v>
      </c>
      <c r="G49" s="16" t="s">
        <v>72</v>
      </c>
      <c r="H49" s="16" t="s">
        <v>186</v>
      </c>
      <c r="I49" s="16"/>
      <c r="J49" s="16"/>
      <c r="K49" s="16"/>
      <c r="L49" s="17"/>
      <c r="M49" s="17"/>
      <c r="N49" s="37">
        <v>14800</v>
      </c>
      <c r="O49" s="15" t="s">
        <v>187</v>
      </c>
      <c r="P49" s="18" t="s">
        <v>29</v>
      </c>
    </row>
    <row r="50" spans="1:16" s="13" customFormat="1" ht="112.95" hidden="1" customHeight="1" x14ac:dyDescent="0.35">
      <c r="A50" s="146"/>
      <c r="B50" s="16" t="s">
        <v>196</v>
      </c>
      <c r="C50" s="16" t="s">
        <v>12</v>
      </c>
      <c r="D50" s="16" t="s">
        <v>197</v>
      </c>
      <c r="E50" s="14" t="s">
        <v>10</v>
      </c>
      <c r="F50" s="16" t="s">
        <v>15</v>
      </c>
      <c r="G50" s="16" t="s">
        <v>313</v>
      </c>
      <c r="H50" s="16"/>
      <c r="I50" s="16"/>
      <c r="J50" s="16" t="s">
        <v>312</v>
      </c>
      <c r="K50" s="16"/>
      <c r="L50" s="17"/>
      <c r="M50" s="17"/>
      <c r="N50" s="16" t="s">
        <v>51</v>
      </c>
      <c r="O50" s="15"/>
      <c r="P50" s="18" t="s">
        <v>256</v>
      </c>
    </row>
    <row r="51" spans="1:16" s="13" customFormat="1" x14ac:dyDescent="0.35">
      <c r="A51" s="27"/>
      <c r="B51" s="28"/>
      <c r="C51" s="28"/>
      <c r="D51" s="28"/>
      <c r="E51" s="29"/>
      <c r="F51" s="28"/>
      <c r="G51" s="28"/>
      <c r="H51" s="28"/>
      <c r="I51" s="28"/>
      <c r="J51" s="28"/>
      <c r="K51" s="28"/>
      <c r="L51" s="30"/>
      <c r="M51" s="30"/>
      <c r="N51" s="28"/>
      <c r="O51" s="31"/>
      <c r="P51" s="32"/>
    </row>
    <row r="52" spans="1:16" s="13" customFormat="1" ht="90" hidden="1" x14ac:dyDescent="0.35">
      <c r="A52" s="144">
        <v>44252</v>
      </c>
      <c r="B52" s="16" t="s">
        <v>145</v>
      </c>
      <c r="C52" s="16" t="s">
        <v>12</v>
      </c>
      <c r="D52" s="16" t="s">
        <v>152</v>
      </c>
      <c r="E52" s="14" t="s">
        <v>21</v>
      </c>
      <c r="F52" s="16" t="s">
        <v>24</v>
      </c>
      <c r="G52" s="16" t="s">
        <v>49</v>
      </c>
      <c r="H52" s="16"/>
      <c r="I52" s="16" t="s">
        <v>144</v>
      </c>
      <c r="J52" s="16"/>
      <c r="K52" s="16"/>
      <c r="L52" s="17"/>
      <c r="M52" s="17"/>
      <c r="N52" s="16" t="s">
        <v>51</v>
      </c>
      <c r="O52" s="15"/>
      <c r="P52" s="18" t="s">
        <v>143</v>
      </c>
    </row>
    <row r="53" spans="1:16" s="13" customFormat="1" ht="121.5" hidden="1" customHeight="1" x14ac:dyDescent="0.35">
      <c r="A53" s="145"/>
      <c r="B53" s="16" t="s">
        <v>146</v>
      </c>
      <c r="C53" s="16" t="s">
        <v>13</v>
      </c>
      <c r="D53" s="16" t="s">
        <v>153</v>
      </c>
      <c r="E53" s="14" t="s">
        <v>31</v>
      </c>
      <c r="F53" s="16" t="s">
        <v>24</v>
      </c>
      <c r="G53" s="16" t="s">
        <v>49</v>
      </c>
      <c r="H53" s="16"/>
      <c r="I53" s="16"/>
      <c r="J53" s="16" t="s">
        <v>148</v>
      </c>
      <c r="K53" s="16"/>
      <c r="L53" s="17"/>
      <c r="M53" s="17"/>
      <c r="N53" s="16" t="s">
        <v>51</v>
      </c>
      <c r="O53" s="15"/>
      <c r="P53" s="18" t="s">
        <v>147</v>
      </c>
    </row>
    <row r="54" spans="1:16" s="13" customFormat="1" ht="109.95" hidden="1" customHeight="1" x14ac:dyDescent="0.35">
      <c r="A54" s="145"/>
      <c r="B54" s="16" t="s">
        <v>149</v>
      </c>
      <c r="C54" s="16" t="s">
        <v>13</v>
      </c>
      <c r="D54" s="16" t="s">
        <v>154</v>
      </c>
      <c r="E54" s="14" t="s">
        <v>10</v>
      </c>
      <c r="F54" s="16" t="s">
        <v>36</v>
      </c>
      <c r="G54" s="16" t="s">
        <v>151</v>
      </c>
      <c r="H54" s="16"/>
      <c r="I54" s="16" t="s">
        <v>150</v>
      </c>
      <c r="J54" s="16"/>
      <c r="K54" s="16"/>
      <c r="L54" s="17"/>
      <c r="M54" s="17"/>
      <c r="N54" s="16" t="s">
        <v>51</v>
      </c>
      <c r="O54" s="15"/>
      <c r="P54" s="18" t="s">
        <v>38</v>
      </c>
    </row>
    <row r="55" spans="1:16" s="13" customFormat="1" ht="109.95" customHeight="1" x14ac:dyDescent="0.35">
      <c r="A55" s="145"/>
      <c r="B55" s="16" t="s">
        <v>155</v>
      </c>
      <c r="C55" s="16" t="s">
        <v>13</v>
      </c>
      <c r="D55" s="16" t="s">
        <v>156</v>
      </c>
      <c r="E55" s="14" t="s">
        <v>10</v>
      </c>
      <c r="F55" s="16" t="s">
        <v>44</v>
      </c>
      <c r="G55" s="16" t="s">
        <v>160</v>
      </c>
      <c r="H55" s="16"/>
      <c r="I55" s="16" t="s">
        <v>159</v>
      </c>
      <c r="J55" s="16"/>
      <c r="K55" s="16"/>
      <c r="L55" s="17"/>
      <c r="M55" s="17"/>
      <c r="N55" s="33">
        <v>22416.83</v>
      </c>
      <c r="O55" s="15" t="s">
        <v>162</v>
      </c>
      <c r="P55" s="18" t="s">
        <v>20</v>
      </c>
    </row>
    <row r="56" spans="1:16" s="13" customFormat="1" ht="109.95" customHeight="1" x14ac:dyDescent="0.35">
      <c r="A56" s="145"/>
      <c r="B56" s="16" t="s">
        <v>157</v>
      </c>
      <c r="C56" s="16" t="s">
        <v>13</v>
      </c>
      <c r="D56" s="16" t="s">
        <v>10</v>
      </c>
      <c r="E56" s="14" t="s">
        <v>10</v>
      </c>
      <c r="F56" s="16" t="s">
        <v>25</v>
      </c>
      <c r="G56" s="16" t="s">
        <v>164</v>
      </c>
      <c r="H56" s="16"/>
      <c r="I56" s="16"/>
      <c r="J56" s="16" t="s">
        <v>163</v>
      </c>
      <c r="K56" s="16"/>
      <c r="L56" s="17"/>
      <c r="M56" s="17"/>
      <c r="N56" s="36">
        <v>23907.23</v>
      </c>
      <c r="O56" s="15" t="s">
        <v>165</v>
      </c>
      <c r="P56" s="18" t="s">
        <v>33</v>
      </c>
    </row>
    <row r="57" spans="1:16" s="13" customFormat="1" ht="99" hidden="1" customHeight="1" x14ac:dyDescent="0.35">
      <c r="A57" s="146"/>
      <c r="B57" s="35" t="s">
        <v>8</v>
      </c>
      <c r="C57" s="16"/>
      <c r="D57" s="16" t="s">
        <v>158</v>
      </c>
      <c r="E57" s="14"/>
      <c r="F57" s="16"/>
      <c r="G57" s="16"/>
      <c r="H57" s="16"/>
      <c r="I57" s="16"/>
      <c r="J57" s="16"/>
      <c r="K57" s="16"/>
      <c r="L57" s="17"/>
      <c r="M57" s="17"/>
      <c r="N57" s="16"/>
      <c r="O57" s="15"/>
      <c r="P57" s="18"/>
    </row>
    <row r="58" spans="1:16" s="13" customFormat="1" x14ac:dyDescent="0.35">
      <c r="A58" s="27"/>
      <c r="B58" s="28"/>
      <c r="C58" s="28"/>
      <c r="D58" s="28"/>
      <c r="E58" s="29"/>
      <c r="F58" s="28"/>
      <c r="G58" s="28"/>
      <c r="H58" s="28"/>
      <c r="I58" s="28"/>
      <c r="J58" s="28"/>
      <c r="K58" s="28"/>
      <c r="L58" s="30"/>
      <c r="M58" s="30"/>
      <c r="N58" s="28"/>
      <c r="O58" s="31"/>
      <c r="P58" s="32"/>
    </row>
    <row r="59" spans="1:16" s="13" customFormat="1" ht="172.5" hidden="1" customHeight="1" x14ac:dyDescent="0.35">
      <c r="A59" s="144">
        <v>44259</v>
      </c>
      <c r="B59" s="16" t="s">
        <v>108</v>
      </c>
      <c r="C59" s="16" t="s">
        <v>13</v>
      </c>
      <c r="D59" s="16" t="s">
        <v>132</v>
      </c>
      <c r="E59" s="14" t="s">
        <v>10</v>
      </c>
      <c r="F59" s="16" t="s">
        <v>15</v>
      </c>
      <c r="G59" s="16" t="s">
        <v>111</v>
      </c>
      <c r="H59" s="16"/>
      <c r="I59" s="16"/>
      <c r="J59" s="16" t="s">
        <v>110</v>
      </c>
      <c r="K59" s="16"/>
      <c r="L59" s="17"/>
      <c r="M59" s="17"/>
      <c r="N59" s="16" t="s">
        <v>51</v>
      </c>
      <c r="O59" s="15"/>
      <c r="P59" s="18" t="s">
        <v>109</v>
      </c>
    </row>
    <row r="60" spans="1:16" s="13" customFormat="1" ht="270" hidden="1" customHeight="1" x14ac:dyDescent="0.35">
      <c r="A60" s="145"/>
      <c r="B60" s="16" t="s">
        <v>112</v>
      </c>
      <c r="C60" s="16" t="s">
        <v>13</v>
      </c>
      <c r="D60" s="16" t="s">
        <v>133</v>
      </c>
      <c r="E60" s="14" t="s">
        <v>21</v>
      </c>
      <c r="F60" s="16" t="s">
        <v>16</v>
      </c>
      <c r="G60" s="16">
        <v>102155</v>
      </c>
      <c r="H60" s="16" t="s">
        <v>113</v>
      </c>
      <c r="I60" s="16"/>
      <c r="J60" s="16"/>
      <c r="K60" s="16"/>
      <c r="L60" s="17"/>
      <c r="M60" s="17"/>
      <c r="N60" s="16" t="s">
        <v>51</v>
      </c>
      <c r="O60" s="15"/>
      <c r="P60" s="18" t="s">
        <v>29</v>
      </c>
    </row>
    <row r="61" spans="1:16" s="13" customFormat="1" ht="246" hidden="1" customHeight="1" x14ac:dyDescent="0.35">
      <c r="A61" s="145"/>
      <c r="B61" s="16" t="s">
        <v>114</v>
      </c>
      <c r="C61" s="16" t="s">
        <v>13</v>
      </c>
      <c r="D61" s="16" t="s">
        <v>133</v>
      </c>
      <c r="E61" s="14" t="s">
        <v>21</v>
      </c>
      <c r="F61" s="16" t="s">
        <v>16</v>
      </c>
      <c r="G61" s="16">
        <v>102155</v>
      </c>
      <c r="H61" s="16" t="s">
        <v>116</v>
      </c>
      <c r="I61" s="16"/>
      <c r="J61" s="16"/>
      <c r="K61" s="16"/>
      <c r="L61" s="17"/>
      <c r="M61" s="17"/>
      <c r="N61" s="16" t="s">
        <v>51</v>
      </c>
      <c r="O61" s="15"/>
      <c r="P61" s="18" t="s">
        <v>115</v>
      </c>
    </row>
    <row r="62" spans="1:16" s="13" customFormat="1" ht="256.05" hidden="1" customHeight="1" x14ac:dyDescent="0.35">
      <c r="A62" s="145"/>
      <c r="B62" s="16" t="s">
        <v>117</v>
      </c>
      <c r="C62" s="16" t="s">
        <v>13</v>
      </c>
      <c r="D62" s="16" t="s">
        <v>133</v>
      </c>
      <c r="E62" s="14" t="s">
        <v>21</v>
      </c>
      <c r="F62" s="16" t="s">
        <v>16</v>
      </c>
      <c r="G62" s="16">
        <v>102155</v>
      </c>
      <c r="H62" s="16" t="s">
        <v>118</v>
      </c>
      <c r="I62" s="16"/>
      <c r="J62" s="16"/>
      <c r="K62" s="16"/>
      <c r="L62" s="17"/>
      <c r="M62" s="17"/>
      <c r="N62" s="16" t="s">
        <v>51</v>
      </c>
      <c r="O62" s="15"/>
      <c r="P62" s="18" t="s">
        <v>34</v>
      </c>
    </row>
    <row r="63" spans="1:16" s="13" customFormat="1" ht="142.5" customHeight="1" x14ac:dyDescent="0.35">
      <c r="A63" s="145"/>
      <c r="B63" s="16" t="s">
        <v>119</v>
      </c>
      <c r="C63" s="16" t="s">
        <v>13</v>
      </c>
      <c r="D63" s="16" t="s">
        <v>134</v>
      </c>
      <c r="E63" s="14" t="s">
        <v>10</v>
      </c>
      <c r="F63" s="16" t="s">
        <v>25</v>
      </c>
      <c r="G63" s="16">
        <v>102155</v>
      </c>
      <c r="H63" s="16"/>
      <c r="I63" s="16"/>
      <c r="J63" s="16" t="s">
        <v>120</v>
      </c>
      <c r="K63" s="16"/>
      <c r="L63" s="17"/>
      <c r="M63" s="17"/>
      <c r="N63" s="33">
        <v>39515.51</v>
      </c>
      <c r="O63" s="15" t="s">
        <v>123</v>
      </c>
      <c r="P63" s="18" t="s">
        <v>121</v>
      </c>
    </row>
    <row r="64" spans="1:16" s="13" customFormat="1" ht="101.55" customHeight="1" x14ac:dyDescent="0.35">
      <c r="A64" s="145"/>
      <c r="B64" s="16" t="s">
        <v>124</v>
      </c>
      <c r="C64" s="16" t="s">
        <v>13</v>
      </c>
      <c r="D64" s="16" t="s">
        <v>135</v>
      </c>
      <c r="E64" s="14" t="s">
        <v>10</v>
      </c>
      <c r="F64" s="16" t="s">
        <v>25</v>
      </c>
      <c r="G64" s="16" t="s">
        <v>67</v>
      </c>
      <c r="H64" s="16"/>
      <c r="I64" s="16"/>
      <c r="J64" s="16" t="s">
        <v>125</v>
      </c>
      <c r="K64" s="16"/>
      <c r="L64" s="17"/>
      <c r="M64" s="17"/>
      <c r="N64" s="33" t="s">
        <v>128</v>
      </c>
      <c r="O64" s="15" t="s">
        <v>127</v>
      </c>
      <c r="P64" s="18" t="s">
        <v>126</v>
      </c>
    </row>
    <row r="65" spans="1:16" s="13" customFormat="1" ht="54" hidden="1" x14ac:dyDescent="0.35">
      <c r="A65" s="145"/>
      <c r="B65" s="16" t="s">
        <v>129</v>
      </c>
      <c r="C65" s="16" t="s">
        <v>13</v>
      </c>
      <c r="D65" s="16" t="s">
        <v>136</v>
      </c>
      <c r="E65" s="14" t="s">
        <v>137</v>
      </c>
      <c r="F65" s="16" t="s">
        <v>14</v>
      </c>
      <c r="G65" s="16" t="s">
        <v>131</v>
      </c>
      <c r="H65" s="16"/>
      <c r="I65" s="16" t="s">
        <v>130</v>
      </c>
      <c r="J65" s="16"/>
      <c r="K65" s="16"/>
      <c r="L65" s="17"/>
      <c r="M65" s="17"/>
      <c r="N65" s="16" t="s">
        <v>51</v>
      </c>
      <c r="O65" s="15"/>
      <c r="P65" s="18" t="s">
        <v>85</v>
      </c>
    </row>
    <row r="66" spans="1:16" s="13" customFormat="1" ht="54.45" hidden="1" customHeight="1" x14ac:dyDescent="0.35">
      <c r="A66" s="145"/>
      <c r="B66" s="16" t="s">
        <v>138</v>
      </c>
      <c r="C66" s="16" t="s">
        <v>13</v>
      </c>
      <c r="D66" s="16" t="s">
        <v>136</v>
      </c>
      <c r="E66" s="14" t="s">
        <v>137</v>
      </c>
      <c r="F66" s="16" t="s">
        <v>14</v>
      </c>
      <c r="G66" s="16"/>
      <c r="H66" s="16"/>
      <c r="I66" s="16"/>
      <c r="J66" s="16"/>
      <c r="K66" s="16"/>
      <c r="L66" s="17"/>
      <c r="M66" s="17"/>
      <c r="N66" s="16"/>
      <c r="O66" s="15"/>
      <c r="P66" s="18"/>
    </row>
    <row r="67" spans="1:16" s="13" customFormat="1" ht="100.5" hidden="1" customHeight="1" x14ac:dyDescent="0.35">
      <c r="A67" s="145"/>
      <c r="B67" s="16" t="s">
        <v>139</v>
      </c>
      <c r="C67" s="16" t="s">
        <v>140</v>
      </c>
      <c r="D67" s="16" t="s">
        <v>141</v>
      </c>
      <c r="E67" s="14" t="s">
        <v>10</v>
      </c>
      <c r="F67" s="16" t="s">
        <v>24</v>
      </c>
      <c r="G67" s="16" t="s">
        <v>49</v>
      </c>
      <c r="H67" s="16"/>
      <c r="I67" s="16" t="s">
        <v>144</v>
      </c>
      <c r="J67" s="16"/>
      <c r="K67" s="16"/>
      <c r="L67" s="17"/>
      <c r="M67" s="17"/>
      <c r="N67" s="16" t="s">
        <v>51</v>
      </c>
      <c r="O67" s="15"/>
      <c r="P67" s="18" t="s">
        <v>143</v>
      </c>
    </row>
    <row r="68" spans="1:16" s="13" customFormat="1" ht="262.95" hidden="1" customHeight="1" x14ac:dyDescent="0.35">
      <c r="A68" s="146"/>
      <c r="B68" s="35" t="s">
        <v>8</v>
      </c>
      <c r="C68" s="16"/>
      <c r="D68" s="16" t="s">
        <v>142</v>
      </c>
      <c r="E68" s="14"/>
      <c r="F68" s="16"/>
      <c r="G68" s="16"/>
      <c r="H68" s="16"/>
      <c r="I68" s="16"/>
      <c r="J68" s="16"/>
      <c r="K68" s="16"/>
      <c r="L68" s="17"/>
      <c r="M68" s="17"/>
      <c r="N68" s="16"/>
      <c r="O68" s="15"/>
      <c r="P68" s="18"/>
    </row>
    <row r="69" spans="1:16" s="13" customFormat="1" x14ac:dyDescent="0.35">
      <c r="A69" s="27"/>
      <c r="B69" s="28"/>
      <c r="C69" s="28"/>
      <c r="D69" s="28"/>
      <c r="E69" s="29"/>
      <c r="F69" s="28"/>
      <c r="G69" s="28"/>
      <c r="H69" s="28"/>
      <c r="I69" s="28"/>
      <c r="J69" s="28"/>
      <c r="K69" s="28"/>
      <c r="L69" s="30"/>
      <c r="M69" s="30"/>
      <c r="N69" s="28"/>
      <c r="O69" s="31"/>
      <c r="P69" s="32"/>
    </row>
    <row r="70" spans="1:16" s="13" customFormat="1" ht="163.05000000000001" customHeight="1" x14ac:dyDescent="0.35">
      <c r="A70" s="144">
        <v>44266</v>
      </c>
      <c r="B70" s="16" t="s">
        <v>59</v>
      </c>
      <c r="C70" s="16" t="s">
        <v>13</v>
      </c>
      <c r="D70" s="16" t="s">
        <v>95</v>
      </c>
      <c r="E70" s="14" t="s">
        <v>10</v>
      </c>
      <c r="F70" s="16" t="s">
        <v>47</v>
      </c>
      <c r="G70" s="16" t="s">
        <v>62</v>
      </c>
      <c r="H70" s="16"/>
      <c r="I70" s="16"/>
      <c r="J70" s="16"/>
      <c r="K70" s="16" t="s">
        <v>61</v>
      </c>
      <c r="L70" s="17"/>
      <c r="M70" s="17"/>
      <c r="N70" s="19">
        <v>107225.24</v>
      </c>
      <c r="O70" s="15" t="s">
        <v>64</v>
      </c>
      <c r="P70" s="18" t="s">
        <v>60</v>
      </c>
    </row>
    <row r="71" spans="1:16" s="13" customFormat="1" ht="149.55000000000001" customHeight="1" x14ac:dyDescent="0.35">
      <c r="A71" s="145"/>
      <c r="B71" s="16" t="s">
        <v>65</v>
      </c>
      <c r="C71" s="16" t="s">
        <v>13</v>
      </c>
      <c r="D71" s="16" t="s">
        <v>96</v>
      </c>
      <c r="E71" s="14" t="s">
        <v>10</v>
      </c>
      <c r="F71" s="16" t="s">
        <v>32</v>
      </c>
      <c r="G71" s="16" t="s">
        <v>67</v>
      </c>
      <c r="H71" s="16"/>
      <c r="I71" s="16"/>
      <c r="J71" s="16" t="s">
        <v>66</v>
      </c>
      <c r="K71" s="16"/>
      <c r="L71" s="17"/>
      <c r="M71" s="17"/>
      <c r="N71" s="19">
        <v>33891.120000000003</v>
      </c>
      <c r="O71" s="15" t="s">
        <v>69</v>
      </c>
      <c r="P71" s="18" t="s">
        <v>68</v>
      </c>
    </row>
    <row r="72" spans="1:16" s="13" customFormat="1" ht="72" x14ac:dyDescent="0.35">
      <c r="A72" s="145"/>
      <c r="B72" s="16" t="s">
        <v>70</v>
      </c>
      <c r="C72" s="16" t="s">
        <v>13</v>
      </c>
      <c r="D72" s="16" t="s">
        <v>97</v>
      </c>
      <c r="E72" s="14" t="s">
        <v>10</v>
      </c>
      <c r="F72" s="16" t="s">
        <v>26</v>
      </c>
      <c r="G72" s="16" t="s">
        <v>72</v>
      </c>
      <c r="H72" s="16" t="s">
        <v>71</v>
      </c>
      <c r="I72" s="16"/>
      <c r="J72" s="16"/>
      <c r="K72" s="16"/>
      <c r="L72" s="17"/>
      <c r="M72" s="17"/>
      <c r="N72" s="34">
        <v>12500</v>
      </c>
      <c r="O72" s="16" t="s">
        <v>74</v>
      </c>
      <c r="P72" s="18" t="s">
        <v>35</v>
      </c>
    </row>
    <row r="73" spans="1:16" s="13" customFormat="1" ht="126" x14ac:dyDescent="0.35">
      <c r="A73" s="145"/>
      <c r="B73" s="16" t="s">
        <v>75</v>
      </c>
      <c r="C73" s="16" t="s">
        <v>13</v>
      </c>
      <c r="D73" s="16" t="s">
        <v>98</v>
      </c>
      <c r="E73" s="14" t="s">
        <v>10</v>
      </c>
      <c r="F73" s="16" t="s">
        <v>26</v>
      </c>
      <c r="G73" s="16" t="s">
        <v>40</v>
      </c>
      <c r="H73" s="16" t="s">
        <v>77</v>
      </c>
      <c r="I73" s="16"/>
      <c r="J73" s="16"/>
      <c r="K73" s="16"/>
      <c r="L73" s="17"/>
      <c r="M73" s="17"/>
      <c r="N73" s="34">
        <v>11525.18</v>
      </c>
      <c r="O73" s="16" t="s">
        <v>79</v>
      </c>
      <c r="P73" s="18" t="s">
        <v>76</v>
      </c>
    </row>
    <row r="74" spans="1:16" s="13" customFormat="1" ht="72" x14ac:dyDescent="0.35">
      <c r="A74" s="145"/>
      <c r="B74" s="16" t="s">
        <v>80</v>
      </c>
      <c r="C74" s="16" t="s">
        <v>13</v>
      </c>
      <c r="D74" s="16" t="s">
        <v>30</v>
      </c>
      <c r="E74" s="14" t="s">
        <v>10</v>
      </c>
      <c r="F74" s="16" t="s">
        <v>26</v>
      </c>
      <c r="G74" s="16" t="s">
        <v>40</v>
      </c>
      <c r="H74" s="16" t="s">
        <v>81</v>
      </c>
      <c r="I74" s="16"/>
      <c r="J74" s="16"/>
      <c r="K74" s="16"/>
      <c r="L74" s="17"/>
      <c r="M74" s="17"/>
      <c r="N74" s="34">
        <v>8280.0400000000009</v>
      </c>
      <c r="O74" s="16" t="s">
        <v>83</v>
      </c>
      <c r="P74" s="18" t="s">
        <v>76</v>
      </c>
    </row>
    <row r="75" spans="1:16" s="13" customFormat="1" ht="74.55" hidden="1" customHeight="1" x14ac:dyDescent="0.35">
      <c r="A75" s="145"/>
      <c r="B75" s="16" t="s">
        <v>84</v>
      </c>
      <c r="C75" s="16" t="s">
        <v>13</v>
      </c>
      <c r="D75" s="16" t="s">
        <v>99</v>
      </c>
      <c r="E75" s="14" t="s">
        <v>21</v>
      </c>
      <c r="F75" s="16" t="s">
        <v>88</v>
      </c>
      <c r="G75" s="16" t="s">
        <v>87</v>
      </c>
      <c r="H75" s="16"/>
      <c r="I75" s="16" t="s">
        <v>86</v>
      </c>
      <c r="J75" s="16"/>
      <c r="K75" s="16"/>
      <c r="L75" s="17"/>
      <c r="M75" s="17"/>
      <c r="N75" s="15" t="s">
        <v>51</v>
      </c>
      <c r="O75" s="16"/>
      <c r="P75" s="18" t="s">
        <v>85</v>
      </c>
    </row>
    <row r="76" spans="1:16" s="13" customFormat="1" ht="103.95" hidden="1" customHeight="1" x14ac:dyDescent="0.35">
      <c r="A76" s="145"/>
      <c r="B76" s="16" t="s">
        <v>89</v>
      </c>
      <c r="C76" s="16" t="s">
        <v>13</v>
      </c>
      <c r="D76" s="16" t="s">
        <v>100</v>
      </c>
      <c r="E76" s="14" t="s">
        <v>10</v>
      </c>
      <c r="F76" s="16" t="s">
        <v>22</v>
      </c>
      <c r="G76" s="16" t="s">
        <v>91</v>
      </c>
      <c r="H76" s="16"/>
      <c r="I76" s="16" t="s">
        <v>90</v>
      </c>
      <c r="J76" s="16"/>
      <c r="K76" s="16"/>
      <c r="L76" s="17"/>
      <c r="M76" s="17"/>
      <c r="N76" s="16" t="s">
        <v>51</v>
      </c>
      <c r="O76" s="15"/>
      <c r="P76" s="18" t="s">
        <v>28</v>
      </c>
    </row>
    <row r="77" spans="1:16" s="13" customFormat="1" ht="97.95" hidden="1" customHeight="1" x14ac:dyDescent="0.35">
      <c r="A77" s="145"/>
      <c r="B77" s="16" t="s">
        <v>93</v>
      </c>
      <c r="C77" s="16" t="s">
        <v>13</v>
      </c>
      <c r="D77" s="16" t="s">
        <v>101</v>
      </c>
      <c r="E77" s="14" t="s">
        <v>21</v>
      </c>
      <c r="F77" s="16" t="s">
        <v>25</v>
      </c>
      <c r="G77" s="16" t="s">
        <v>67</v>
      </c>
      <c r="H77" s="16"/>
      <c r="I77" s="16" t="s">
        <v>94</v>
      </c>
      <c r="J77" s="16"/>
      <c r="K77" s="16"/>
      <c r="L77" s="17"/>
      <c r="M77" s="17"/>
      <c r="N77" s="16" t="s">
        <v>51</v>
      </c>
      <c r="O77" s="15"/>
      <c r="P77" s="18" t="s">
        <v>92</v>
      </c>
    </row>
    <row r="78" spans="1:16" s="13" customFormat="1" ht="84.45" customHeight="1" x14ac:dyDescent="0.35">
      <c r="A78" s="146"/>
      <c r="B78" s="16" t="s">
        <v>102</v>
      </c>
      <c r="C78" s="16" t="s">
        <v>13</v>
      </c>
      <c r="D78" s="16" t="s">
        <v>30</v>
      </c>
      <c r="E78" s="14" t="s">
        <v>10</v>
      </c>
      <c r="F78" s="16" t="s">
        <v>88</v>
      </c>
      <c r="G78" s="16" t="s">
        <v>104</v>
      </c>
      <c r="H78" s="16"/>
      <c r="I78" s="16"/>
      <c r="J78" s="16" t="s">
        <v>103</v>
      </c>
      <c r="K78" s="16"/>
      <c r="L78" s="17"/>
      <c r="M78" s="17"/>
      <c r="N78" s="33">
        <v>10062</v>
      </c>
      <c r="O78" s="15" t="s">
        <v>107</v>
      </c>
      <c r="P78" s="18" t="s">
        <v>105</v>
      </c>
    </row>
    <row r="79" spans="1:16" s="13" customFormat="1" x14ac:dyDescent="0.35">
      <c r="A79" s="27"/>
      <c r="B79" s="28"/>
      <c r="C79" s="28"/>
      <c r="D79" s="28"/>
      <c r="E79" s="29"/>
      <c r="F79" s="28"/>
      <c r="G79" s="28"/>
      <c r="H79" s="28"/>
      <c r="I79" s="28"/>
      <c r="J79" s="28"/>
      <c r="K79" s="28"/>
      <c r="L79" s="30"/>
      <c r="M79" s="30"/>
      <c r="N79" s="28"/>
      <c r="O79" s="31"/>
      <c r="P79" s="32"/>
    </row>
    <row r="80" spans="1:16" s="13" customFormat="1" ht="198" hidden="1" customHeight="1" x14ac:dyDescent="0.35">
      <c r="A80" s="144">
        <v>44273</v>
      </c>
      <c r="B80" s="16" t="s">
        <v>50</v>
      </c>
      <c r="C80" s="16" t="s">
        <v>12</v>
      </c>
      <c r="D80" s="16" t="s">
        <v>314</v>
      </c>
      <c r="E80" s="14" t="s">
        <v>21</v>
      </c>
      <c r="F80" s="16" t="s">
        <v>25</v>
      </c>
      <c r="G80" s="16" t="s">
        <v>51</v>
      </c>
      <c r="H80" s="16"/>
      <c r="I80" s="16" t="s">
        <v>52</v>
      </c>
      <c r="J80" s="16"/>
      <c r="K80" s="16"/>
      <c r="L80" s="17"/>
      <c r="M80" s="17"/>
      <c r="N80" s="16" t="s">
        <v>51</v>
      </c>
      <c r="O80" s="15"/>
      <c r="P80" s="18" t="s">
        <v>53</v>
      </c>
    </row>
    <row r="81" spans="1:16" s="13" customFormat="1" ht="193.05" hidden="1" customHeight="1" x14ac:dyDescent="0.35">
      <c r="A81" s="146"/>
      <c r="B81" s="18" t="s">
        <v>54</v>
      </c>
      <c r="C81" s="16" t="s">
        <v>13</v>
      </c>
      <c r="D81" s="16" t="s">
        <v>315</v>
      </c>
      <c r="E81" s="14" t="s">
        <v>10</v>
      </c>
      <c r="F81" s="16" t="s">
        <v>55</v>
      </c>
      <c r="G81" s="16" t="s">
        <v>56</v>
      </c>
      <c r="H81" s="16"/>
      <c r="I81" s="16"/>
      <c r="J81" s="16"/>
      <c r="K81" s="16" t="s">
        <v>57</v>
      </c>
      <c r="L81" s="17"/>
      <c r="M81" s="17"/>
      <c r="N81" s="16" t="s">
        <v>51</v>
      </c>
      <c r="O81" s="15"/>
      <c r="P81" s="18" t="s">
        <v>58</v>
      </c>
    </row>
    <row r="82" spans="1:16" s="13" customFormat="1" ht="70.5" customHeight="1" x14ac:dyDescent="0.35">
      <c r="A82" s="46"/>
      <c r="B82" s="18" t="s">
        <v>307</v>
      </c>
      <c r="C82" s="16" t="s">
        <v>13</v>
      </c>
      <c r="D82" s="16" t="s">
        <v>316</v>
      </c>
      <c r="E82" s="14" t="s">
        <v>10</v>
      </c>
      <c r="F82" s="16" t="s">
        <v>14</v>
      </c>
      <c r="G82" s="16" t="s">
        <v>310</v>
      </c>
      <c r="H82" s="16"/>
      <c r="I82" s="16"/>
      <c r="J82" s="16" t="s">
        <v>309</v>
      </c>
      <c r="K82" s="16"/>
      <c r="L82" s="17"/>
      <c r="M82" s="17"/>
      <c r="N82" s="36">
        <v>9050.7099999999991</v>
      </c>
      <c r="O82" s="15" t="s">
        <v>311</v>
      </c>
      <c r="P82" s="18" t="s">
        <v>105</v>
      </c>
    </row>
    <row r="83" spans="1:16" s="13" customFormat="1" ht="72" hidden="1" customHeight="1" x14ac:dyDescent="0.35">
      <c r="A83" s="46"/>
      <c r="B83" s="41" t="s">
        <v>8</v>
      </c>
      <c r="C83" s="16"/>
      <c r="D83" s="16" t="s">
        <v>308</v>
      </c>
      <c r="E83" s="14"/>
      <c r="F83" s="16"/>
      <c r="G83" s="16"/>
      <c r="H83" s="16"/>
      <c r="I83" s="16"/>
      <c r="J83" s="16"/>
      <c r="K83" s="16"/>
      <c r="L83" s="17"/>
      <c r="M83" s="17"/>
      <c r="N83" s="16"/>
      <c r="O83" s="15"/>
      <c r="P83" s="18"/>
    </row>
    <row r="84" spans="1:16" s="13" customFormat="1" x14ac:dyDescent="0.35">
      <c r="A84" s="25"/>
      <c r="B84" s="21"/>
      <c r="C84" s="21"/>
      <c r="D84" s="21"/>
      <c r="E84" s="22"/>
      <c r="F84" s="21"/>
      <c r="G84" s="23"/>
      <c r="H84" s="21"/>
      <c r="I84" s="21"/>
      <c r="J84" s="21"/>
      <c r="K84" s="21"/>
      <c r="L84" s="21"/>
      <c r="M84" s="21"/>
      <c r="N84" s="21"/>
      <c r="O84" s="21"/>
      <c r="P84" s="22"/>
    </row>
    <row r="85" spans="1:16" s="52" customFormat="1" ht="291.45" customHeight="1" x14ac:dyDescent="0.3">
      <c r="A85" s="147">
        <v>44280</v>
      </c>
      <c r="B85" s="42" t="s">
        <v>317</v>
      </c>
      <c r="C85" s="42" t="s">
        <v>13</v>
      </c>
      <c r="D85" s="42" t="s">
        <v>318</v>
      </c>
      <c r="E85" s="50" t="s">
        <v>10</v>
      </c>
      <c r="F85" s="42" t="s">
        <v>37</v>
      </c>
      <c r="G85" s="6">
        <v>110744</v>
      </c>
      <c r="H85" s="42"/>
      <c r="I85" s="42"/>
      <c r="J85" s="42"/>
      <c r="K85" s="42" t="s">
        <v>336</v>
      </c>
      <c r="L85" s="42"/>
      <c r="M85" s="42"/>
      <c r="N85" s="51">
        <v>56227.33</v>
      </c>
      <c r="O85" s="42" t="s">
        <v>338</v>
      </c>
      <c r="P85" s="50" t="s">
        <v>335</v>
      </c>
    </row>
    <row r="86" spans="1:16" s="13" customFormat="1" ht="252" x14ac:dyDescent="0.35">
      <c r="A86" s="145"/>
      <c r="B86" s="4" t="s">
        <v>319</v>
      </c>
      <c r="C86" s="4" t="s">
        <v>13</v>
      </c>
      <c r="D86" s="4" t="s">
        <v>318</v>
      </c>
      <c r="E86" s="7" t="s">
        <v>10</v>
      </c>
      <c r="F86" s="4" t="s">
        <v>37</v>
      </c>
      <c r="G86" s="6">
        <v>110744</v>
      </c>
      <c r="H86" s="4"/>
      <c r="I86" s="4"/>
      <c r="J86" s="4"/>
      <c r="K86" s="4" t="s">
        <v>339</v>
      </c>
      <c r="L86" s="4"/>
      <c r="M86" s="4"/>
      <c r="N86" s="49">
        <v>54055.53</v>
      </c>
      <c r="O86" s="42" t="s">
        <v>338</v>
      </c>
      <c r="P86" s="7" t="s">
        <v>335</v>
      </c>
    </row>
    <row r="87" spans="1:16" s="13" customFormat="1" ht="126" hidden="1" x14ac:dyDescent="0.35">
      <c r="A87" s="145"/>
      <c r="B87" s="4" t="s">
        <v>320</v>
      </c>
      <c r="C87" s="4" t="s">
        <v>13</v>
      </c>
      <c r="D87" s="4" t="s">
        <v>321</v>
      </c>
      <c r="E87" s="7" t="s">
        <v>10</v>
      </c>
      <c r="F87" s="4" t="s">
        <v>22</v>
      </c>
      <c r="G87" s="6" t="s">
        <v>343</v>
      </c>
      <c r="H87" s="4"/>
      <c r="I87" s="4" t="s">
        <v>342</v>
      </c>
      <c r="J87" s="4"/>
      <c r="K87" s="4"/>
      <c r="L87" s="4"/>
      <c r="M87" s="4"/>
      <c r="N87" s="4" t="s">
        <v>51</v>
      </c>
      <c r="O87" s="4"/>
      <c r="P87" s="7" t="s">
        <v>341</v>
      </c>
    </row>
    <row r="88" spans="1:16" s="13" customFormat="1" ht="126" hidden="1" x14ac:dyDescent="0.35">
      <c r="A88" s="145"/>
      <c r="B88" s="4" t="s">
        <v>322</v>
      </c>
      <c r="C88" s="4" t="s">
        <v>13</v>
      </c>
      <c r="D88" s="4" t="s">
        <v>323</v>
      </c>
      <c r="E88" s="7" t="s">
        <v>10</v>
      </c>
      <c r="F88" s="4" t="s">
        <v>15</v>
      </c>
      <c r="G88" s="6" t="s">
        <v>343</v>
      </c>
      <c r="H88" s="4"/>
      <c r="I88" s="4" t="s">
        <v>344</v>
      </c>
      <c r="J88" s="4"/>
      <c r="K88" s="4"/>
      <c r="L88" s="4"/>
      <c r="M88" s="4"/>
      <c r="N88" s="4" t="s">
        <v>51</v>
      </c>
      <c r="O88" s="4"/>
      <c r="P88" s="7" t="s">
        <v>341</v>
      </c>
    </row>
    <row r="89" spans="1:16" s="13" customFormat="1" ht="150" hidden="1" customHeight="1" x14ac:dyDescent="0.35">
      <c r="A89" s="145"/>
      <c r="B89" s="4" t="s">
        <v>324</v>
      </c>
      <c r="C89" s="4" t="s">
        <v>13</v>
      </c>
      <c r="D89" s="4" t="s">
        <v>325</v>
      </c>
      <c r="E89" s="7" t="s">
        <v>10</v>
      </c>
      <c r="F89" s="4" t="s">
        <v>15</v>
      </c>
      <c r="G89" s="6" t="s">
        <v>347</v>
      </c>
      <c r="H89" s="4"/>
      <c r="I89" s="4"/>
      <c r="J89" s="4" t="s">
        <v>346</v>
      </c>
      <c r="K89" s="4"/>
      <c r="L89" s="4"/>
      <c r="M89" s="4"/>
      <c r="N89" s="4" t="s">
        <v>51</v>
      </c>
      <c r="O89" s="4"/>
      <c r="P89" s="7" t="s">
        <v>345</v>
      </c>
    </row>
    <row r="90" spans="1:16" s="13" customFormat="1" ht="115.05" hidden="1" customHeight="1" x14ac:dyDescent="0.35">
      <c r="A90" s="145"/>
      <c r="B90" s="4" t="s">
        <v>326</v>
      </c>
      <c r="C90" s="4" t="s">
        <v>13</v>
      </c>
      <c r="D90" s="4" t="s">
        <v>327</v>
      </c>
      <c r="E90" s="7" t="s">
        <v>10</v>
      </c>
      <c r="F90" s="4" t="s">
        <v>14</v>
      </c>
      <c r="G90" s="6" t="s">
        <v>310</v>
      </c>
      <c r="H90" s="4"/>
      <c r="I90" s="4"/>
      <c r="J90" s="4" t="s">
        <v>348</v>
      </c>
      <c r="K90" s="4"/>
      <c r="L90" s="4"/>
      <c r="M90" s="4"/>
      <c r="N90" s="4" t="s">
        <v>51</v>
      </c>
      <c r="O90" s="4"/>
      <c r="P90" s="7" t="s">
        <v>349</v>
      </c>
    </row>
    <row r="91" spans="1:16" s="13" customFormat="1" ht="124.95" hidden="1" customHeight="1" x14ac:dyDescent="0.35">
      <c r="A91" s="145"/>
      <c r="B91" s="4" t="s">
        <v>328</v>
      </c>
      <c r="C91" s="4" t="s">
        <v>13</v>
      </c>
      <c r="D91" s="4" t="s">
        <v>329</v>
      </c>
      <c r="E91" s="7" t="s">
        <v>31</v>
      </c>
      <c r="F91" s="4" t="s">
        <v>22</v>
      </c>
      <c r="G91" s="6" t="s">
        <v>352</v>
      </c>
      <c r="H91" s="4"/>
      <c r="I91" s="4"/>
      <c r="J91" s="4" t="s">
        <v>351</v>
      </c>
      <c r="K91" s="4"/>
      <c r="L91" s="4"/>
      <c r="M91" s="4"/>
      <c r="N91" s="49">
        <v>20000</v>
      </c>
      <c r="O91" s="4" t="s">
        <v>354</v>
      </c>
      <c r="P91" s="7" t="s">
        <v>350</v>
      </c>
    </row>
    <row r="92" spans="1:16" s="13" customFormat="1" ht="100.05" hidden="1" customHeight="1" x14ac:dyDescent="0.35">
      <c r="A92" s="145"/>
      <c r="B92" s="4" t="s">
        <v>330</v>
      </c>
      <c r="C92" s="4" t="s">
        <v>13</v>
      </c>
      <c r="D92" s="4" t="s">
        <v>331</v>
      </c>
      <c r="E92" s="7" t="s">
        <v>31</v>
      </c>
      <c r="F92" s="4" t="s">
        <v>32</v>
      </c>
      <c r="G92" s="6" t="s">
        <v>356</v>
      </c>
      <c r="H92" s="4"/>
      <c r="I92" s="4"/>
      <c r="J92" s="4" t="s">
        <v>355</v>
      </c>
      <c r="K92" s="4"/>
      <c r="L92" s="4"/>
      <c r="M92" s="4"/>
      <c r="N92" s="4" t="s">
        <v>51</v>
      </c>
      <c r="O92" s="4"/>
      <c r="P92" s="7" t="s">
        <v>357</v>
      </c>
    </row>
    <row r="93" spans="1:16" s="13" customFormat="1" ht="141.44999999999999" hidden="1" customHeight="1" x14ac:dyDescent="0.35">
      <c r="A93" s="145"/>
      <c r="B93" s="4" t="s">
        <v>332</v>
      </c>
      <c r="C93" s="4" t="s">
        <v>13</v>
      </c>
      <c r="D93" s="4" t="s">
        <v>333</v>
      </c>
      <c r="E93" s="7" t="s">
        <v>21</v>
      </c>
      <c r="F93" s="4" t="s">
        <v>22</v>
      </c>
      <c r="G93" s="6" t="s">
        <v>360</v>
      </c>
      <c r="H93" s="4"/>
      <c r="I93" s="4"/>
      <c r="J93" s="4" t="s">
        <v>359</v>
      </c>
      <c r="K93" s="4"/>
      <c r="L93" s="4"/>
      <c r="M93" s="4"/>
      <c r="N93" s="49" t="s">
        <v>361</v>
      </c>
      <c r="O93" s="4" t="s">
        <v>362</v>
      </c>
      <c r="P93" s="50" t="s">
        <v>358</v>
      </c>
    </row>
    <row r="94" spans="1:16" s="13" customFormat="1" ht="51.45" hidden="1" customHeight="1" x14ac:dyDescent="0.35">
      <c r="A94" s="146"/>
      <c r="B94" s="12" t="s">
        <v>8</v>
      </c>
      <c r="C94" s="4"/>
      <c r="D94" s="4" t="s">
        <v>334</v>
      </c>
      <c r="E94" s="7"/>
      <c r="F94" s="4"/>
      <c r="G94" s="6"/>
      <c r="H94" s="4"/>
      <c r="I94" s="4"/>
      <c r="J94" s="4"/>
      <c r="K94" s="4"/>
      <c r="L94" s="4"/>
      <c r="M94" s="4"/>
      <c r="N94" s="4"/>
      <c r="O94" s="4"/>
      <c r="P94" s="7"/>
    </row>
    <row r="95" spans="1:16" s="13" customFormat="1" ht="22.5" customHeight="1" x14ac:dyDescent="0.35">
      <c r="A95" s="43"/>
      <c r="B95" s="44"/>
      <c r="C95" s="44"/>
      <c r="D95" s="44"/>
      <c r="E95" s="45"/>
      <c r="F95" s="44"/>
      <c r="G95" s="28"/>
      <c r="H95" s="44"/>
      <c r="I95" s="44"/>
      <c r="J95" s="44"/>
      <c r="K95" s="44"/>
      <c r="L95" s="44"/>
      <c r="M95" s="44"/>
      <c r="N95" s="44"/>
      <c r="O95" s="44"/>
      <c r="P95" s="45"/>
    </row>
    <row r="96" spans="1:16" s="13" customFormat="1" ht="202.5" hidden="1" customHeight="1" x14ac:dyDescent="0.35">
      <c r="A96" s="156">
        <v>44287</v>
      </c>
      <c r="B96" s="4" t="s">
        <v>363</v>
      </c>
      <c r="C96" s="4" t="s">
        <v>12</v>
      </c>
      <c r="D96" s="4" t="s">
        <v>367</v>
      </c>
      <c r="E96" s="7" t="s">
        <v>10</v>
      </c>
      <c r="F96" s="4" t="s">
        <v>32</v>
      </c>
      <c r="G96" s="6" t="s">
        <v>366</v>
      </c>
      <c r="H96" s="4"/>
      <c r="I96" s="4"/>
      <c r="J96" s="4" t="s">
        <v>364</v>
      </c>
      <c r="K96" s="4"/>
      <c r="L96" s="4"/>
      <c r="M96" s="4"/>
      <c r="N96" s="4" t="s">
        <v>51</v>
      </c>
      <c r="O96" s="4"/>
      <c r="P96" s="7" t="s">
        <v>365</v>
      </c>
    </row>
    <row r="97" spans="1:16" s="13" customFormat="1" ht="73.05" hidden="1" customHeight="1" x14ac:dyDescent="0.35">
      <c r="A97" s="157"/>
      <c r="B97" s="4" t="s">
        <v>368</v>
      </c>
      <c r="C97" s="4" t="s">
        <v>12</v>
      </c>
      <c r="D97" s="4" t="s">
        <v>369</v>
      </c>
      <c r="E97" s="7" t="s">
        <v>10</v>
      </c>
      <c r="F97" s="4" t="s">
        <v>22</v>
      </c>
      <c r="G97" s="6" t="s">
        <v>360</v>
      </c>
      <c r="H97" s="4"/>
      <c r="I97" s="4"/>
      <c r="J97" s="4" t="s">
        <v>373</v>
      </c>
      <c r="K97" s="4"/>
      <c r="L97" s="4"/>
      <c r="M97" s="4"/>
      <c r="N97" s="49" t="s">
        <v>374</v>
      </c>
      <c r="O97" s="4" t="s">
        <v>375</v>
      </c>
      <c r="P97" s="50" t="s">
        <v>358</v>
      </c>
    </row>
    <row r="98" spans="1:16" s="13" customFormat="1" ht="76.95" hidden="1" customHeight="1" x14ac:dyDescent="0.35">
      <c r="A98" s="157"/>
      <c r="B98" s="4" t="s">
        <v>370</v>
      </c>
      <c r="C98" s="4" t="s">
        <v>12</v>
      </c>
      <c r="D98" s="4" t="s">
        <v>371</v>
      </c>
      <c r="E98" s="7" t="s">
        <v>10</v>
      </c>
      <c r="F98" s="4" t="s">
        <v>25</v>
      </c>
      <c r="G98" s="6" t="s">
        <v>67</v>
      </c>
      <c r="H98" s="4"/>
      <c r="I98" s="4" t="s">
        <v>377</v>
      </c>
      <c r="J98" s="4"/>
      <c r="K98" s="4"/>
      <c r="L98" s="4"/>
      <c r="M98" s="4"/>
      <c r="N98" s="4" t="s">
        <v>51</v>
      </c>
      <c r="O98" s="4"/>
      <c r="P98" s="7" t="s">
        <v>376</v>
      </c>
    </row>
    <row r="99" spans="1:16" s="13" customFormat="1" ht="42.45" hidden="1" customHeight="1" x14ac:dyDescent="0.35">
      <c r="A99" s="158"/>
      <c r="B99" s="12" t="s">
        <v>8</v>
      </c>
      <c r="C99" s="4"/>
      <c r="D99" s="4" t="s">
        <v>372</v>
      </c>
      <c r="E99" s="7"/>
      <c r="F99" s="4"/>
      <c r="G99" s="6"/>
      <c r="H99" s="4"/>
      <c r="I99" s="4"/>
      <c r="J99" s="4"/>
      <c r="K99" s="4"/>
      <c r="L99" s="4"/>
      <c r="M99" s="4"/>
      <c r="N99" s="4"/>
      <c r="O99" s="4"/>
      <c r="P99" s="7"/>
    </row>
    <row r="100" spans="1:16" s="13" customFormat="1" ht="23.55" hidden="1" customHeight="1" x14ac:dyDescent="0.35">
      <c r="A100" s="25"/>
      <c r="B100" s="53"/>
      <c r="C100" s="21"/>
      <c r="D100" s="21"/>
      <c r="E100" s="22"/>
      <c r="F100" s="21"/>
      <c r="G100" s="23"/>
      <c r="H100" s="21"/>
      <c r="I100" s="21"/>
      <c r="J100" s="21"/>
      <c r="K100" s="21"/>
      <c r="L100" s="21"/>
      <c r="M100" s="21"/>
      <c r="N100" s="21"/>
      <c r="O100" s="21"/>
      <c r="P100" s="22"/>
    </row>
    <row r="101" spans="1:16" s="13" customFormat="1" x14ac:dyDescent="0.35">
      <c r="A101" s="24"/>
      <c r="B101" s="4"/>
      <c r="C101" s="4"/>
      <c r="D101" s="12"/>
      <c r="E101" s="7"/>
      <c r="F101" s="4"/>
      <c r="G101" s="6"/>
      <c r="J101" s="4"/>
      <c r="L101" s="4"/>
      <c r="M101" s="4"/>
      <c r="N101" s="58">
        <f>SUM(N10:N91)+82000+77000</f>
        <v>856223.29</v>
      </c>
      <c r="O101" s="4"/>
      <c r="P101" s="7"/>
    </row>
    <row r="102" spans="1:16" s="13" customFormat="1" x14ac:dyDescent="0.35">
      <c r="A102" s="24"/>
      <c r="B102" s="4"/>
      <c r="C102" s="4"/>
      <c r="D102" s="12"/>
      <c r="E102" s="7"/>
      <c r="F102" s="4"/>
      <c r="G102" s="6"/>
      <c r="H102" s="60">
        <f>N36+N37+N49+N72+N73+N74</f>
        <v>67893.62</v>
      </c>
      <c r="I102" s="4">
        <f>N55</f>
        <v>22416.83</v>
      </c>
      <c r="J102" s="59">
        <f>N10+N14+N56+N63+82000+77000+N71+N78+N82</f>
        <v>375426.57</v>
      </c>
      <c r="K102" s="60">
        <f>N25+N26+N41+N70+N85+N86</f>
        <v>370486.27</v>
      </c>
      <c r="L102" s="60"/>
      <c r="M102" s="4"/>
      <c r="N102" s="59">
        <f>N10+N14+N25+N26+N36+N37+N41+N49+N55+N56+N63+N70+N71+N72+N73+N74+N78+N82+N85+N86+82000+77000</f>
        <v>836223.29</v>
      </c>
      <c r="O102" s="4"/>
      <c r="P102" s="7"/>
    </row>
    <row r="103" spans="1:16" x14ac:dyDescent="0.35">
      <c r="A103" s="5"/>
      <c r="B103" s="5"/>
      <c r="C103" s="5"/>
      <c r="D103" s="5"/>
      <c r="E103" s="8"/>
      <c r="F103" s="5"/>
      <c r="G103" s="10"/>
      <c r="H103" s="5"/>
      <c r="I103" s="5"/>
      <c r="J103" s="5"/>
      <c r="K103" s="5"/>
      <c r="L103" s="5"/>
      <c r="M103" s="5"/>
      <c r="N103" s="5"/>
      <c r="O103" s="5"/>
      <c r="P103" s="8"/>
    </row>
  </sheetData>
  <mergeCells count="22">
    <mergeCell ref="A70:A78"/>
    <mergeCell ref="A80:A81"/>
    <mergeCell ref="A85:A94"/>
    <mergeCell ref="A96:A99"/>
    <mergeCell ref="A14:A22"/>
    <mergeCell ref="A24:A31"/>
    <mergeCell ref="A35:A39"/>
    <mergeCell ref="A41:A50"/>
    <mergeCell ref="A52:A57"/>
    <mergeCell ref="A59:A68"/>
    <mergeCell ref="G1:G2"/>
    <mergeCell ref="H1:M1"/>
    <mergeCell ref="N1:N2"/>
    <mergeCell ref="O1:O2"/>
    <mergeCell ref="P1:P2"/>
    <mergeCell ref="E1:E2"/>
    <mergeCell ref="F1:F2"/>
    <mergeCell ref="A6:A12"/>
    <mergeCell ref="A1:A2"/>
    <mergeCell ref="B1:B2"/>
    <mergeCell ref="C1:C2"/>
    <mergeCell ref="D1:D2"/>
  </mergeCells>
  <pageMargins left="0.7" right="0.7" top="0.75" bottom="0.75" header="0.3" footer="0.3"/>
  <pageSetup scale="2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29D1-5EB6-418E-9F76-C0E199863E83}">
  <dimension ref="A2:J9"/>
  <sheetViews>
    <sheetView workbookViewId="0">
      <selection activeCell="B7" sqref="B7:E7"/>
    </sheetView>
  </sheetViews>
  <sheetFormatPr defaultRowHeight="14.4" x14ac:dyDescent="0.3"/>
  <cols>
    <col min="2" max="2" width="10.21875" bestFit="1" customWidth="1"/>
    <col min="3" max="3" width="10.44140625" bestFit="1" customWidth="1"/>
    <col min="4" max="5" width="11.44140625" bestFit="1" customWidth="1"/>
    <col min="6" max="9" width="8.77734375" bestFit="1" customWidth="1"/>
  </cols>
  <sheetData>
    <row r="2" spans="1:10" ht="15" thickBot="1" x14ac:dyDescent="0.35"/>
    <row r="3" spans="1:10" ht="72" x14ac:dyDescent="0.3">
      <c r="B3" s="61" t="s">
        <v>1</v>
      </c>
      <c r="C3" s="62" t="s">
        <v>4</v>
      </c>
      <c r="D3" s="62" t="s">
        <v>27</v>
      </c>
      <c r="E3" s="62" t="s">
        <v>42</v>
      </c>
      <c r="F3" s="63" t="s">
        <v>17</v>
      </c>
      <c r="G3" s="64" t="s">
        <v>2</v>
      </c>
      <c r="H3" s="65" t="s">
        <v>379</v>
      </c>
      <c r="I3" s="66" t="s">
        <v>380</v>
      </c>
    </row>
    <row r="4" spans="1:10" x14ac:dyDescent="0.3">
      <c r="B4" s="68"/>
      <c r="C4" s="67"/>
      <c r="D4" s="67">
        <f>'Q1 Savings'!N10+'Q1 Savings'!N14</f>
        <v>100000</v>
      </c>
      <c r="E4" s="67">
        <f>'Q1 Savings'!N25+'Q1 Savings'!N26</f>
        <v>37434.379999999997</v>
      </c>
      <c r="F4" s="68"/>
      <c r="G4" s="67"/>
      <c r="H4" s="69">
        <f>(SUM(B4:G4))/1000</f>
        <v>137.43438</v>
      </c>
      <c r="I4" s="69">
        <f>H4*0.3*0.97</f>
        <v>39.993404579999996</v>
      </c>
      <c r="J4" t="s">
        <v>381</v>
      </c>
    </row>
    <row r="5" spans="1:10" x14ac:dyDescent="0.3">
      <c r="B5" s="67">
        <f>'Q1 Savings'!N36+'Q1 Savings'!N37+'Q1 Savings'!N49</f>
        <v>35588.400000000001</v>
      </c>
      <c r="C5" s="67">
        <f>'Q1 Savings'!N55</f>
        <v>22416.83</v>
      </c>
      <c r="D5" s="71">
        <f>'Q1 Savings'!N56</f>
        <v>23907.23</v>
      </c>
      <c r="E5" s="67">
        <f>'Q1 Savings'!N41</f>
        <v>115543.79</v>
      </c>
      <c r="F5" s="67"/>
      <c r="G5" s="67"/>
      <c r="H5" s="69">
        <f t="shared" ref="H5:H6" si="0">(SUM(B5:G5))/1000</f>
        <v>197.45625000000001</v>
      </c>
      <c r="I5" s="69">
        <f t="shared" ref="I5:I6" si="1">H5*0.3*0.97</f>
        <v>57.459768749999995</v>
      </c>
      <c r="J5" t="s">
        <v>382</v>
      </c>
    </row>
    <row r="6" spans="1:10" x14ac:dyDescent="0.3">
      <c r="B6" s="67">
        <f>'Q1 Savings'!N72+'Q1 Savings'!N73+'Q1 Savings'!N74</f>
        <v>32305.22</v>
      </c>
      <c r="C6" s="67"/>
      <c r="D6" s="71">
        <f>'Q1 Savings'!N63+82000+77000+'Q1 Savings'!N71+'Q1 Savings'!N78+'Q1 Savings'!N82</f>
        <v>251519.34</v>
      </c>
      <c r="E6" s="67">
        <f>'Q1 Savings'!N70+'Q1 Savings'!N85+'Q1 Savings'!N86</f>
        <v>217508.1</v>
      </c>
      <c r="F6" s="67"/>
      <c r="G6" s="67"/>
      <c r="H6" s="69">
        <f t="shared" si="0"/>
        <v>501.33266000000003</v>
      </c>
      <c r="I6" s="69">
        <f t="shared" si="1"/>
        <v>145.88780406000001</v>
      </c>
      <c r="J6" t="s">
        <v>383</v>
      </c>
    </row>
    <row r="7" spans="1:10" x14ac:dyDescent="0.3">
      <c r="A7" s="72" t="s">
        <v>384</v>
      </c>
      <c r="B7" s="69">
        <f>SUM(B4:B6)</f>
        <v>67893.62</v>
      </c>
      <c r="C7" s="69">
        <f t="shared" ref="C7:I7" si="2">SUM(C4:C6)</f>
        <v>22416.83</v>
      </c>
      <c r="D7" s="69">
        <f t="shared" si="2"/>
        <v>375426.57</v>
      </c>
      <c r="E7" s="69">
        <f t="shared" si="2"/>
        <v>370486.27</v>
      </c>
      <c r="F7" s="69">
        <f t="shared" si="2"/>
        <v>0</v>
      </c>
      <c r="G7" s="69">
        <f t="shared" si="2"/>
        <v>0</v>
      </c>
      <c r="H7" s="73">
        <f t="shared" si="2"/>
        <v>836.22329000000002</v>
      </c>
      <c r="I7" s="73">
        <f t="shared" si="2"/>
        <v>243.34097739000001</v>
      </c>
    </row>
    <row r="8" spans="1:10" x14ac:dyDescent="0.3">
      <c r="B8" s="70"/>
      <c r="C8" s="70"/>
      <c r="D8" s="70"/>
      <c r="E8" s="70"/>
      <c r="F8" s="70"/>
      <c r="G8" s="70"/>
      <c r="H8" s="70"/>
      <c r="I8" s="70"/>
    </row>
    <row r="9" spans="1:10" x14ac:dyDescent="0.3">
      <c r="A9" t="s">
        <v>385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EB2291815E0E545A3F5E223F8318FD1" ma:contentTypeVersion="2" ma:contentTypeDescription="Create a new document." ma:contentTypeScope="" ma:versionID="4614f5ed8168da1664e3076f540dd30e">
  <xsd:schema xmlns:xsd="http://www.w3.org/2001/XMLSchema" xmlns:xs="http://www.w3.org/2001/XMLSchema" xmlns:p="http://schemas.microsoft.com/office/2006/metadata/properties" xmlns:ns3="c4364f5b-ac6c-40f9-b647-f92c2ecdff84" targetNamespace="http://schemas.microsoft.com/office/2006/metadata/properties" ma:root="true" ma:fieldsID="f0b50bcdf387c24adf887fb081183294" ns3:_="">
    <xsd:import namespace="c4364f5b-ac6c-40f9-b647-f92c2ecdff84"/>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364f5b-ac6c-40f9-b647-f92c2ecdff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6DD847D-EB55-49D2-A44E-3D6AE05FB08B}">
  <ds:schemaRefs>
    <ds:schemaRef ds:uri="http://schemas.microsoft.com/sharepoint/v3/contenttype/forms"/>
  </ds:schemaRefs>
</ds:datastoreItem>
</file>

<file path=customXml/itemProps2.xml><?xml version="1.0" encoding="utf-8"?>
<ds:datastoreItem xmlns:ds="http://schemas.openxmlformats.org/officeDocument/2006/customXml" ds:itemID="{8E7E713A-775F-4DA2-A008-8CF30FA36611}">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4364f5b-ac6c-40f9-b647-f92c2ecdff84"/>
    <ds:schemaRef ds:uri="http://www.w3.org/XML/1998/namespace"/>
    <ds:schemaRef ds:uri="http://purl.org/dc/dcmitype/"/>
  </ds:schemaRefs>
</ds:datastoreItem>
</file>

<file path=customXml/itemProps3.xml><?xml version="1.0" encoding="utf-8"?>
<ds:datastoreItem xmlns:ds="http://schemas.openxmlformats.org/officeDocument/2006/customXml" ds:itemID="{36311A82-3013-4866-BAFF-0BDFBD54DA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364f5b-ac6c-40f9-b647-f92c2ecdff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OABP Q1 2021 Savings</vt:lpstr>
      <vt:lpstr>Summary Sheet</vt:lpstr>
      <vt:lpstr>Sheet1 (2)</vt:lpstr>
      <vt:lpstr>WORP Submission Q1 </vt:lpstr>
      <vt:lpstr>Q1 Savings</vt:lpstr>
      <vt:lpstr>Summary</vt:lpstr>
      <vt:lpstr>'OABP Q1 2021 Savings'!Print_Area</vt:lpstr>
      <vt:lpstr>'Sheet1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Ajayi, Kayode NIL SPDC-PTP/O/NA</dc:creator>
  <cp:lastModifiedBy>Biakpara, Allen P SPDC-PTP/O/NA</cp:lastModifiedBy>
  <dcterms:created xsi:type="dcterms:W3CDTF">2019-10-11T09:53:48Z</dcterms:created>
  <dcterms:modified xsi:type="dcterms:W3CDTF">2021-04-27T15:26:40Z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0x010100CEB2291815E0E545A3F5E223F8318FD1</vt:lpwstr>
  </property>
  <property fmtid="{D5CDD505-2E9C-101B-9397-08002B2CF9AE}" pid="3" name="_dlc_policyId">
    <vt:lpwstr/>
  </property>
  <property fmtid="{D5CDD505-2E9C-101B-9397-08002B2CF9AE}" pid="4" name="ItemRetentionFormula">
    <vt:lpwstr/>
  </property>
  <property fmtid="{D5CDD505-2E9C-101B-9397-08002B2CF9AE}" pid="5" name="_dlc_DocIdItemGuid">
    <vt:lpwstr>b2d549dc-4395-4935-95c2-09d35781873d</vt:lpwstr>
  </property>
  <property fmtid="{D5CDD505-2E9C-101B-9397-08002B2CF9AE}" pid="6" name="Shell SharePoint SAEF SecurityClassification">
    <vt:lpwstr>8;#Restricted|21aa7f98-4035-4019-a764-107acb7269af</vt:lpwstr>
  </property>
  <property fmtid="{D5CDD505-2E9C-101B-9397-08002B2CF9AE}" pid="7" name="Shell SharePoint SAEF BusinessProcess">
    <vt:lpwstr>10;#All - Non Business Process, Managed Collection, WorkGroup Fileplan and Other|11fe3673-f831-4081-aef0-d53cc062a3b9</vt:lpwstr>
  </property>
  <property fmtid="{D5CDD505-2E9C-101B-9397-08002B2CF9AE}" pid="8" name="Shell SharePoint SAEF DocumentType">
    <vt:lpwstr>43;#ZZZ - Migrated - To be Selected|351b291e-ff2f-4b76-8218-db8700439cbc</vt:lpwstr>
  </property>
  <property fmtid="{D5CDD505-2E9C-101B-9397-08002B2CF9AE}" pid="9" name="Shell SharePoint SAEF LegalEntity">
    <vt:lpwstr>4;#SPDC|23beb92e-0881-442d-bf47-76acfd1190c8</vt:lpwstr>
  </property>
  <property fmtid="{D5CDD505-2E9C-101B-9397-08002B2CF9AE}" pid="10" name="Shell SharePoint SAEF BusinessUnitRegion">
    <vt:lpwstr>2;#Sub-Saharan Africa|9d13514c-804d-40ff-8e8a-f6825f62fb70</vt:lpwstr>
  </property>
  <property fmtid="{D5CDD505-2E9C-101B-9397-08002B2CF9AE}" pid="11" name="Shell SharePoint SAEF GlobalFunction">
    <vt:lpwstr>3;#Not Applicable|ddce64fb-3cb8-4cd9-8e3d-0fe554247fd1</vt:lpwstr>
  </property>
  <property fmtid="{D5CDD505-2E9C-101B-9397-08002B2CF9AE}" pid="12" name="Shell SharePoint SAEF WorkgroupID">
    <vt:lpwstr>5;#Upstream _ Single File Plan - 22022|d3ed65c1-761d-4a84-a678-924ffd6ed182</vt:lpwstr>
  </property>
  <property fmtid="{D5CDD505-2E9C-101B-9397-08002B2CF9AE}" pid="13" name="Shell SharePoint SAEF CountryOfJurisdiction">
    <vt:lpwstr>7;#NIGERIA|973e3eb3-a5f9-4712-a628-787e048af9f3</vt:lpwstr>
  </property>
  <property fmtid="{D5CDD505-2E9C-101B-9397-08002B2CF9AE}" pid="14" name="Shell SharePoint SAEF ExportControlClassification">
    <vt:lpwstr>9;#Non-US content - Non Controlled|2ac8835e-0587-4096-a6e2-1f68da1e6cb3</vt:lpwstr>
  </property>
  <property fmtid="{D5CDD505-2E9C-101B-9397-08002B2CF9AE}" pid="15" name="Shell SharePoint SAEF DocumentStatus">
    <vt:lpwstr>12;#Draft|1c86f377-7d91-4c95-bd5b-c18c83fe0aa5</vt:lpwstr>
  </property>
  <property fmtid="{D5CDD505-2E9C-101B-9397-08002B2CF9AE}" pid="16" name="Shell SharePoint SAEF Language">
    <vt:lpwstr>6;#English|bd3ad5ee-f0c3-40aa-8cc8-36ef09940af3</vt:lpwstr>
  </property>
  <property fmtid="{D5CDD505-2E9C-101B-9397-08002B2CF9AE}" pid="17" name="Shell SharePoint SAEF Business">
    <vt:lpwstr>1;#Projects &amp; Technology|71ef976b-0896-446b-8541-fe6e77f226a6</vt:lpwstr>
  </property>
</Properties>
</file>