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mense.Adoga\Desktop\FOLDER 2\Cadence\2021\"/>
    </mc:Choice>
  </mc:AlternateContent>
  <xr:revisionPtr revIDLastSave="0" documentId="13_ncr:1_{C9E342E6-2FAB-46A4-AC26-E3E38E7A7F8E}" xr6:coauthVersionLast="45" xr6:coauthVersionMax="45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2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0" i="5" l="1"/>
  <c r="L39" i="5"/>
  <c r="G41" i="5"/>
  <c r="G40" i="5"/>
  <c r="E30" i="5" l="1"/>
  <c r="E29" i="5"/>
  <c r="E28" i="5"/>
  <c r="E27" i="5"/>
  <c r="E23" i="5"/>
  <c r="E21" i="5"/>
  <c r="F30" i="5" l="1"/>
  <c r="F23" i="5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<sst xmlns="http://schemas.openxmlformats.org/spreadsheetml/2006/main" count="312" uniqueCount="141">
  <si>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</si>
  <si>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</si>
  <si>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</si>
  <si>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</si>
  <si>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</si>
  <si>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</si>
  <si>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</si>
  <si>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</si>
  <si>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</si>
  <si>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</si>
  <si>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</si>
  <si>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</si>
  <si>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</si>
  <si>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</si>
  <si>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</si>
  <si>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</si>
  <si>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</si>
  <si>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</si>
  <si>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</si>
  <si>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</si>
  <si>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</si>
  <si>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</si>
  <si>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</si>
  <si>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</si>
  <si>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</si>
  <si>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</si>
  <si>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</si>
  <si>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</si>
  <si>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</si>
  <si>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</si>
  <si>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</si>
  <si>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</si>
  <si>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</si>
  <si>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</si>
  <si>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</si>
  <si>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</si>
  <si>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</si>
  <si>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</si>
  <si>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</si>
  <si>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</si>
  <si>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</si>
  <si>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</si>
  <si>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</si>
  <si>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</si>
  <si>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</si>
  <si>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</si>
  <si>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</si>
  <si>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</si>
  <si>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</si>
  <si>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</si>
  <si>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</si>
  <si>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</si>
  <si>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</si>
  <si>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</si>
  <si>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</si>
  <si>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</si>
  <si>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</si>
  <si>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</si>
  <si>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</si>
  <si>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</si>
  <si>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</si>
  <si>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</si>
  <si>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</si>
  <si>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</si>
  <si>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</si>
  <si>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</si>
  <si>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</si>
  <si>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</si>
  <si>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</si>
  <si>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</si>
  <si>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</si>
  <si>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</si>
  <si>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</si>
  <si>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</si>
  <si>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</si>
  <si>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</si>
  <si>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</si>
  <si>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</si>
  <si>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</si>
  <si>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</si>
  <si>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</si>
  <si>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</si>
  <si>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</si>
  <si>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</si>
  <si>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</si>
  <si>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</si>
  <si>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</si>
  <si>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</si>
  <si>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</si>
  <si>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</si>
  <si>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</si>
  <si>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</si>
  <si>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</si>
  <si>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</si>
  <si>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</si>
  <si>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</si>
  <si>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</si>
  <si>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</si>
  <si>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</si>
  <si>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</si>
  <si>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</si>
  <si>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</si>
  <si>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</si>
  <si>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</si>
  <si>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</si>
  <si>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</si>
  <si>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</si>
  <si>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</si>
  <si>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</si>
  <si>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</si>
  <si>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</si>
  <si>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</si>
  <si>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</si>
  <si>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</si>
  <si>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</si>
  <si>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</si>
  <si>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</si>
  <si>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</si>
  <si>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</si>
  <si>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</si>
  <si>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</si>
  <si>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</si>
  <si>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</si>
  <si>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</si>
  <si>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</si>
  <si>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</si>
  <si>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</si>
  <si>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</si>
  <si>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</si>
  <si>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</si>
  <si>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</si>
  <si>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</si>
  <si>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GUIDELINE (please read)</t>
  </si>
  <si>
    <t>SNEPCO - OML 135 - Bolia Chota</t>
  </si>
  <si>
    <t>SNEPCO - OML 135 - Nwa Doro</t>
  </si>
  <si>
    <t>Oil FCF</t>
  </si>
  <si>
    <t>Incremental value</t>
  </si>
  <si>
    <t>Total</t>
  </si>
  <si>
    <t>DomGas FCF</t>
  </si>
  <si>
    <t>Oil (kbopd)</t>
  </si>
  <si>
    <t>Domgas (MMscf/d)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</si>
</sst>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0" fontId="7" fillId="4" borderId="10" xfId="0" applyFont="1" applyFill="1" applyBorder="1" applyAlignment="1">
      <alignment wrapText="1"/>
    </xf>
    <xf numFmtId="0" fontId="7" fillId="4" borderId="13" xfId="0" applyFont="1" applyFill="1" applyBorder="1" applyAlignment="1">
      <alignment wrapText="1"/>
    </xf>
    <xf numFmtId="0" fontId="0" fillId="4" borderId="1" xfId="0" applyFill="1" applyBorder="1"/>
    <xf numFmtId="0" fontId="2" fillId="4" borderId="1" xfId="0" applyFont="1" applyFill="1" applyBorder="1" applyAlignment="1"/>
    <xf numFmtId="43" fontId="1" fillId="4" borderId="1" xfId="1" applyFont="1" applyFill="1" applyBorder="1"/>
    <xf numFmtId="43" fontId="1" fillId="4" borderId="1" xfId="0" quotePrefix="1" applyNumberFormat="1" applyFont="1" applyFill="1" applyBorder="1" applyAlignment="1">
      <alignment horizontal="center"/>
    </xf>
    <xf numFmtId="43" fontId="0" fillId="4" borderId="0" xfId="0" applyNumberFormat="1" applyFill="1" applyBorder="1"/>
    <xf numFmtId="43" fontId="0" fillId="4" borderId="1" xfId="0" applyNumberForma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topLeftCell="C18" zoomScale="110" zoomScaleNormal="110" workbookViewId="0">
      <selection activeCell="J30" sqref="J30"/>
    </sheetView>
  </sheetViews>
  <sheetFormatPr defaultRowHeight="15" x14ac:dyDescent="0.25"/>
  <cols>
    <col min="1" max="1" width="8.7109375" style="88"/>
    <col min="2" max="2" width="14.42578125" style="88" customWidth="1"/>
    <col min="3" max="3" width="68.5703125" style="88" customWidth="1"/>
    <col min="4" max="4" width="30.42578125" style="88" customWidth="1"/>
    <col min="5" max="5" width="13" style="88" customWidth="1"/>
    <col min="6" max="6" width="15.140625" style="88" customWidth="1"/>
    <col min="7" max="7" width="15" style="88" customWidth="1"/>
    <col min="8" max="8" width="9.5703125" style="88" customWidth="1"/>
    <col min="9" max="9" width="4.5703125" style="88" customWidth="1"/>
    <col min="10" max="10" width="18.5703125" style="88" customWidth="1"/>
    <col min="11" max="11" width="15.42578125" style="88" customWidth="1"/>
    <col min="12" max="14" width="8.7109375" style="88"/>
    <col min="15" max="15" width="31.5703125" style="88" customWidth="1"/>
    <col min="16" max="16" width="8.5703125" customWidth="1"/>
    <col min="19" max="19" width="11.85546875" customWidth="1"/>
  </cols>
  <sheetData>
    <row r="1" spans="2:22" ht="21.6" customHeight="1" thickBot="1" x14ac:dyDescent="0.3"/>
    <row r="2" spans="2:22" ht="30.6" customHeight="1" thickBot="1" x14ac:dyDescent="0.3">
      <c r="C2" s="155" t="s">
        <v>121</v>
      </c>
      <c r="D2" s="156"/>
      <c r="E2" s="156"/>
      <c r="F2" s="157"/>
      <c r="G2" s="90"/>
      <c r="H2" s="90"/>
      <c r="I2" s="90"/>
      <c r="J2" s="90"/>
    </row>
    <row r="3" spans="2:22" ht="15.75" thickBot="1" x14ac:dyDescent="0.3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0" x14ac:dyDescent="0.2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x14ac:dyDescent="0.2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x14ac:dyDescent="0.2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customHeight="1" x14ac:dyDescent="0.2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450000000000003" customHeight="1" x14ac:dyDescent="0.2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x14ac:dyDescent="0.2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x14ac:dyDescent="0.2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2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x14ac:dyDescent="0.2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x14ac:dyDescent="0.2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.75" thickBot="1" x14ac:dyDescent="0.3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thickBot="1" x14ac:dyDescent="0.3">
      <c r="B15" s="89"/>
      <c r="C15" s="99" t="s">
        <v>133</v>
      </c>
      <c r="D15" s="112">
        <v>1</v>
      </c>
      <c r="E15" s="139">
        <v>0.33</v>
      </c>
      <c r="F15" s="114">
        <v>1</v>
      </c>
      <c r="G15" s="103"/>
      <c r="H15" s="104"/>
      <c r="I15" s="89"/>
      <c r="J15" s="90"/>
      <c r="K15" s="90"/>
      <c r="L15" s="90"/>
      <c r="M15" s="90"/>
      <c r="N15" s="90"/>
      <c r="O15" s="111"/>
      <c r="P15" s="64"/>
      <c r="Q15" s="65"/>
      <c r="R15" s="66"/>
      <c r="S15" s="67"/>
      <c r="T15" s="48"/>
    </row>
    <row r="16" spans="2:22" ht="15.75" thickBot="1" x14ac:dyDescent="0.3">
      <c r="B16" s="89"/>
      <c r="C16" s="99" t="s">
        <v>134</v>
      </c>
      <c r="D16" s="112">
        <v>1</v>
      </c>
      <c r="E16" s="101">
        <v>0.27800000000000002</v>
      </c>
      <c r="F16" s="114">
        <v>1</v>
      </c>
      <c r="G16" s="103"/>
      <c r="H16" s="104"/>
      <c r="I16" s="89"/>
      <c r="J16" s="90"/>
      <c r="K16" s="90"/>
      <c r="L16" s="90"/>
      <c r="M16" s="90"/>
      <c r="N16" s="90"/>
      <c r="O16" s="111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.75" thickBot="1" x14ac:dyDescent="0.3">
      <c r="B17" s="89"/>
      <c r="C17" s="107"/>
      <c r="D17" s="89"/>
      <c r="E17" s="105"/>
      <c r="F17" s="105"/>
      <c r="G17" s="103"/>
      <c r="H17" s="104"/>
      <c r="I17" s="89"/>
      <c r="J17" s="90"/>
      <c r="K17" s="90"/>
      <c r="L17" s="90"/>
      <c r="M17" s="90"/>
      <c r="N17" s="90"/>
      <c r="O17" s="107"/>
      <c r="P17" s="52"/>
      <c r="Q17" s="120"/>
      <c r="R17" s="121"/>
      <c r="S17" s="50"/>
      <c r="T17" s="48"/>
    </row>
    <row r="18" spans="2:20" ht="15.75" thickBot="1" x14ac:dyDescent="0.3">
      <c r="C18" s="124" t="s">
        <v>132</v>
      </c>
      <c r="D18" s="125" t="s">
        <v>119</v>
      </c>
      <c r="E18" s="126"/>
      <c r="F18" s="127"/>
    </row>
    <row r="19" spans="2:20" x14ac:dyDescent="0.25">
      <c r="C19" s="128" t="s">
        <v>118</v>
      </c>
      <c r="D19" s="115" t="s">
        <v>109</v>
      </c>
      <c r="E19" s="115"/>
      <c r="F19" s="116"/>
    </row>
    <row r="20" spans="2:20" ht="9" customHeight="1" x14ac:dyDescent="0.25">
      <c r="C20" s="85"/>
      <c r="D20" s="152"/>
      <c r="E20" s="153"/>
      <c r="F20" s="154"/>
    </row>
    <row r="21" spans="2:20" ht="15.75" thickBot="1" x14ac:dyDescent="0.3">
      <c r="C21" s="85" t="s">
        <v>114</v>
      </c>
      <c r="D21" s="134" t="s">
        <v>111</v>
      </c>
      <c r="E21" s="129">
        <f>IF(D21=$K$4,(VLOOKUP(D23,$C$5:$F$16,2,FALSE)),(VLOOKUP(D23,$C$5:$F$16,4,FALSE)))</f>
        <v>0.87</v>
      </c>
      <c r="F21" s="132">
        <v>0</v>
      </c>
    </row>
    <row r="22" spans="2:20" x14ac:dyDescent="0.25">
      <c r="C22" s="86" t="s">
        <v>115</v>
      </c>
      <c r="D22" s="130" t="s">
        <v>112</v>
      </c>
      <c r="E22" s="131"/>
      <c r="F22" s="133">
        <v>0</v>
      </c>
      <c r="H22" s="148" t="s">
        <v>57</v>
      </c>
      <c r="I22" s="149"/>
      <c r="J22" s="122" t="s">
        <v>68</v>
      </c>
    </row>
    <row r="23" spans="2:20" ht="15.75" thickBot="1" x14ac:dyDescent="0.3">
      <c r="C23" s="85" t="s">
        <v>113</v>
      </c>
      <c r="D23" s="135" t="s">
        <v>99</v>
      </c>
      <c r="E23" s="118">
        <f>VLOOKUP(D23,$C$4:$F$16,3,FALSE)</f>
        <v>0.3</v>
      </c>
      <c r="F23" s="138">
        <f>(F21-F22)*E23*E21</f>
        <v>0</v>
      </c>
      <c r="H23" s="150"/>
      <c r="I23" s="151"/>
      <c r="J23" s="123" t="s">
        <v>59</v>
      </c>
    </row>
    <row r="24" spans="2:20" ht="27" thickBot="1" x14ac:dyDescent="0.3">
      <c r="C24" s="86" t="s">
        <v>126</v>
      </c>
    </row>
    <row r="25" spans="2:20" ht="13.5" customHeight="1" thickBot="1" x14ac:dyDescent="0.3">
      <c r="C25" s="85" t="s">
        <v>122</v>
      </c>
      <c r="D25" s="126" t="s">
        <v>120</v>
      </c>
      <c r="E25" s="126"/>
      <c r="F25" s="127"/>
    </row>
    <row r="26" spans="2:20" x14ac:dyDescent="0.25">
      <c r="C26" s="85" t="s">
        <v>124</v>
      </c>
      <c r="D26" s="115" t="s">
        <v>108</v>
      </c>
      <c r="E26" s="115"/>
      <c r="F26" s="116"/>
    </row>
    <row r="27" spans="2:20" x14ac:dyDescent="0.25">
      <c r="C27" s="85" t="s">
        <v>125</v>
      </c>
      <c r="D27" s="134" t="s">
        <v>67</v>
      </c>
      <c r="E27" s="100">
        <f>IF(D27=$K$7,(VLOOKUP(D30,$O$4:$S$16,3,FALSE)),IF(D27=$K$8,(VLOOKUP(D30,$O$4:S$16,4,FALSE)),(VLOOKUP(D30,$O$4:S$16,5,FALSE))))</f>
        <v>10.24</v>
      </c>
      <c r="F27" s="133">
        <v>6.5</v>
      </c>
    </row>
    <row r="28" spans="2:20" x14ac:dyDescent="0.25">
      <c r="C28" s="85" t="s">
        <v>127</v>
      </c>
      <c r="D28" s="136" t="s">
        <v>123</v>
      </c>
      <c r="E28" s="117">
        <f>(VLOOKUP(D30,$C$5:$F$16,3,FALSE))</f>
        <v>0.3</v>
      </c>
      <c r="F28" s="133">
        <v>365</v>
      </c>
    </row>
    <row r="29" spans="2:20" x14ac:dyDescent="0.25">
      <c r="C29" s="85" t="s">
        <v>128</v>
      </c>
      <c r="D29" s="130" t="s">
        <v>112</v>
      </c>
      <c r="E29" s="117">
        <f>(VLOOKUP(D30,$C$5:$F$16,4,FALSE))</f>
        <v>0.87</v>
      </c>
      <c r="F29" s="133">
        <v>0</v>
      </c>
    </row>
    <row r="30" spans="2:20" ht="27" thickBot="1" x14ac:dyDescent="0.3">
      <c r="C30" s="86" t="s">
        <v>130</v>
      </c>
      <c r="D30" s="135" t="s">
        <v>99</v>
      </c>
      <c r="E30" s="118">
        <f>VLOOKUP(D30,$O$4:$S$16,2,FALSE)</f>
        <v>0.3</v>
      </c>
      <c r="F30" s="137">
        <f>(((F28/366)*F27*E30*E27)*1000)-(F29*E29*E28)</f>
        <v>19913.442622950821</v>
      </c>
    </row>
    <row r="31" spans="2:20" ht="13.5" customHeight="1" x14ac:dyDescent="0.25">
      <c r="C31" s="85" t="s">
        <v>129</v>
      </c>
    </row>
    <row r="32" spans="2:20" ht="8.4499999999999993" customHeight="1" thickBot="1" x14ac:dyDescent="0.3">
      <c r="C32" s="87"/>
      <c r="D32" s="96"/>
      <c r="E32" s="89"/>
      <c r="F32" s="89"/>
      <c r="G32" s="109"/>
    </row>
    <row r="33" spans="3:12" ht="7.5" customHeight="1" x14ac:dyDescent="0.25">
      <c r="D33" s="89"/>
      <c r="E33" s="89"/>
      <c r="F33" s="89"/>
      <c r="G33" s="105"/>
      <c r="H33" s="90"/>
    </row>
    <row r="34" spans="3:12" x14ac:dyDescent="0.25">
      <c r="D34" s="119"/>
      <c r="E34" s="89"/>
      <c r="F34" s="89"/>
      <c r="G34" s="105"/>
      <c r="H34" s="90"/>
    </row>
    <row r="35" spans="3:12" ht="15.75" thickBot="1" x14ac:dyDescent="0.3">
      <c r="C35" s="90"/>
      <c r="D35" s="107"/>
      <c r="E35" s="89"/>
      <c r="F35" s="89"/>
      <c r="G35" s="110"/>
      <c r="H35" s="90"/>
    </row>
    <row r="36" spans="3:12" ht="26.25" x14ac:dyDescent="0.25">
      <c r="C36" s="140" t="s">
        <v>117</v>
      </c>
    </row>
    <row r="37" spans="3:12" ht="15.75" thickBot="1" x14ac:dyDescent="0.3">
      <c r="C37" s="141" t="s">
        <v>116</v>
      </c>
    </row>
    <row r="38" spans="3:12" x14ac:dyDescent="0.25">
      <c r="C38" s="90"/>
      <c r="D38" s="89"/>
      <c r="E38" s="89"/>
      <c r="F38" s="89"/>
      <c r="G38" s="105"/>
      <c r="J38" s="90" t="s">
        <v>136</v>
      </c>
    </row>
    <row r="39" spans="3:12" ht="17.25" customHeight="1" x14ac:dyDescent="0.25">
      <c r="C39" s="90"/>
      <c r="D39" s="142"/>
      <c r="E39" s="142" t="s">
        <v>135</v>
      </c>
      <c r="F39" s="142" t="s">
        <v>138</v>
      </c>
      <c r="G39" s="142" t="s">
        <v>137</v>
      </c>
      <c r="J39" s="142" t="s">
        <v>139</v>
      </c>
      <c r="K39" s="142">
        <v>6.5</v>
      </c>
      <c r="L39" s="142">
        <f>K39/4</f>
        <v>1.625</v>
      </c>
    </row>
    <row r="40" spans="3:12" ht="17.25" customHeight="1" x14ac:dyDescent="0.25">
      <c r="C40" s="90"/>
      <c r="D40" s="143" t="s">
        <v>108</v>
      </c>
      <c r="E40" s="144">
        <v>19913.442622950821</v>
      </c>
      <c r="F40" s="144">
        <v>2261.8032786885246</v>
      </c>
      <c r="G40" s="145">
        <f>SUM(E40:F40)</f>
        <v>22175.245901639344</v>
      </c>
      <c r="J40" s="142" t="s">
        <v>140</v>
      </c>
      <c r="K40" s="142">
        <v>12</v>
      </c>
      <c r="L40" s="142">
        <f>K40/4</f>
        <v>3</v>
      </c>
    </row>
    <row r="41" spans="3:12" x14ac:dyDescent="0.25">
      <c r="C41" s="90"/>
      <c r="D41" s="90"/>
      <c r="E41" s="90"/>
      <c r="F41" s="90"/>
      <c r="G41" s="147">
        <f>G40/4</f>
        <v>5543.811475409836</v>
      </c>
      <c r="H41" s="90"/>
    </row>
    <row r="42" spans="3:12" x14ac:dyDescent="0.25">
      <c r="C42" s="90"/>
      <c r="D42" s="90"/>
      <c r="E42" s="146"/>
      <c r="F42" s="146"/>
      <c r="H42" s="90"/>
    </row>
    <row r="43" spans="3:12" x14ac:dyDescent="0.25">
      <c r="C43" s="90"/>
      <c r="D43" s="90"/>
      <c r="E43" s="90"/>
      <c r="F43" s="90"/>
      <c r="G43" s="90"/>
      <c r="H43" s="90"/>
    </row>
    <row r="44" spans="3:12" x14ac:dyDescent="0.25">
      <c r="C44" s="90"/>
    </row>
  </sheetData>
  <sheetProtection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109375" defaultRowHeight="12.75" x14ac:dyDescent="0.2"/>
  <cols>
    <col min="1" max="1" width="8.85546875" style="1" customWidth="1"/>
    <col min="2" max="2" width="26.85546875" style="1" bestFit="1" customWidth="1"/>
    <col min="3" max="3" width="12" style="1" customWidth="1"/>
    <col min="4" max="6" width="20.7109375" style="1"/>
    <col min="7" max="7" width="26.85546875" style="1" customWidth="1"/>
    <col min="8" max="8" width="20.7109375" style="1"/>
    <col min="9" max="9" width="15.28515625" style="1" customWidth="1"/>
    <col min="10" max="10" width="12.85546875" style="1" customWidth="1"/>
    <col min="11" max="16384" width="20.7109375" style="1"/>
  </cols>
  <sheetData>
    <row r="1" spans="2:11" ht="13.5" thickBot="1" x14ac:dyDescent="0.25"/>
    <row r="2" spans="2:11" x14ac:dyDescent="0.2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2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2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2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2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5.5" x14ac:dyDescent="0.2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5.5" x14ac:dyDescent="0.2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25" thickBot="1" x14ac:dyDescent="0.2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25" thickBot="1" x14ac:dyDescent="0.2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25" thickBot="1" x14ac:dyDescent="0.25">
      <c r="K11" s="19" t="s">
        <v>9</v>
      </c>
    </row>
    <row r="12" spans="2:11" ht="13.5" thickBot="1" x14ac:dyDescent="0.25"/>
    <row r="13" spans="2:11" ht="13.5" thickBot="1" x14ac:dyDescent="0.25">
      <c r="B13" s="10" t="s">
        <v>35</v>
      </c>
      <c r="C13" s="11" t="s">
        <v>1</v>
      </c>
      <c r="D13" s="12" t="s">
        <v>4</v>
      </c>
    </row>
    <row r="14" spans="2:11" x14ac:dyDescent="0.2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2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2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2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5.5" x14ac:dyDescent="0.2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5.5" x14ac:dyDescent="0.2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25" thickBot="1" x14ac:dyDescent="0.2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5.5" x14ac:dyDescent="0.2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25">
      <c r="G22" s="19" t="s">
        <v>9</v>
      </c>
      <c r="H22" s="20">
        <v>0.2767</v>
      </c>
      <c r="I22" s="21">
        <f>I17*H22</f>
        <v>0.1073596</v>
      </c>
    </row>
    <row r="23" spans="2:9" x14ac:dyDescent="0.2">
      <c r="B23" s="39" t="s">
        <v>57</v>
      </c>
      <c r="C23" s="40"/>
      <c r="D23" s="41" t="s">
        <v>58</v>
      </c>
    </row>
    <row r="24" spans="2:9" ht="13.5" thickBot="1" x14ac:dyDescent="0.25">
      <c r="B24" s="42"/>
      <c r="C24" s="43"/>
      <c r="D24" s="44" t="s">
        <v>59</v>
      </c>
    </row>
    <row r="25" spans="2:9" x14ac:dyDescent="0.2">
      <c r="G25" s="10" t="s">
        <v>32</v>
      </c>
      <c r="H25" s="28" t="s">
        <v>1</v>
      </c>
      <c r="I25" s="29" t="s">
        <v>4</v>
      </c>
    </row>
    <row r="26" spans="2:9" x14ac:dyDescent="0.2">
      <c r="G26" s="30" t="s">
        <v>20</v>
      </c>
      <c r="H26" s="9">
        <v>5</v>
      </c>
      <c r="I26" s="31"/>
    </row>
    <row r="27" spans="2:9" x14ac:dyDescent="0.2">
      <c r="G27" s="26" t="s">
        <v>21</v>
      </c>
      <c r="H27" s="9">
        <v>365</v>
      </c>
      <c r="I27" s="31"/>
    </row>
    <row r="28" spans="2:9" x14ac:dyDescent="0.2">
      <c r="G28" s="16" t="s">
        <v>12</v>
      </c>
      <c r="H28" s="2">
        <v>15.65</v>
      </c>
      <c r="I28" s="27">
        <f>(H27/365)*H28*H26</f>
        <v>78.25</v>
      </c>
    </row>
    <row r="29" spans="2:9" x14ac:dyDescent="0.2">
      <c r="G29" s="16" t="s">
        <v>13</v>
      </c>
      <c r="H29" s="2">
        <v>0.3</v>
      </c>
      <c r="I29" s="17">
        <f>I28*H29</f>
        <v>23.474999999999998</v>
      </c>
    </row>
    <row r="30" spans="2:9" x14ac:dyDescent="0.2">
      <c r="G30" s="16" t="s">
        <v>8</v>
      </c>
      <c r="H30" s="2">
        <v>0.66669999999999996</v>
      </c>
      <c r="I30" s="17">
        <f>I28*H30</f>
        <v>52.169274999999999</v>
      </c>
    </row>
    <row r="31" spans="2:9" ht="25.5" x14ac:dyDescent="0.2">
      <c r="G31" s="18" t="s">
        <v>18</v>
      </c>
      <c r="H31" s="2">
        <v>0.15</v>
      </c>
      <c r="I31" s="17">
        <f>I28*H31</f>
        <v>11.737499999999999</v>
      </c>
    </row>
    <row r="32" spans="2:9" ht="25.5" x14ac:dyDescent="0.2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25">
      <c r="G33" s="19" t="s">
        <v>9</v>
      </c>
      <c r="H33" s="20">
        <v>0.2767</v>
      </c>
      <c r="I33" s="21">
        <f>I28*H33</f>
        <v>21.651775000000001</v>
      </c>
    </row>
    <row r="35" spans="7:9" x14ac:dyDescent="0.2">
      <c r="G35" s="5"/>
      <c r="H35" s="6"/>
    </row>
    <row r="36" spans="7:9" x14ac:dyDescent="0.2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109375" defaultRowHeight="12.75" x14ac:dyDescent="0.2"/>
  <cols>
    <col min="1" max="1" width="8.7109375" style="1"/>
    <col min="2" max="2" width="25" style="1" customWidth="1"/>
    <col min="3" max="3" width="8.7109375" style="1"/>
    <col min="4" max="4" width="17.140625" style="1" customWidth="1"/>
    <col min="5" max="5" width="6.85546875" style="1" customWidth="1"/>
    <col min="6" max="6" width="6.42578125" style="1" customWidth="1"/>
    <col min="7" max="7" width="22.28515625" style="1" bestFit="1" customWidth="1"/>
    <col min="8" max="8" width="8.7109375" style="1"/>
    <col min="9" max="9" width="12.140625" style="1" customWidth="1"/>
    <col min="10" max="10" width="5.28515625" style="1" customWidth="1"/>
    <col min="11" max="11" width="5.140625" style="1" customWidth="1"/>
    <col min="12" max="12" width="25.85546875" style="1" customWidth="1"/>
    <col min="13" max="13" width="14" style="1" customWidth="1"/>
    <col min="14" max="14" width="10.85546875" style="1" customWidth="1"/>
    <col min="15" max="16384" width="8.7109375" style="1"/>
  </cols>
  <sheetData>
    <row r="2" spans="2:14" ht="13.5" thickBot="1" x14ac:dyDescent="0.25">
      <c r="C2" s="34"/>
      <c r="D2" s="34"/>
    </row>
    <row r="3" spans="2:14" x14ac:dyDescent="0.2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2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2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2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2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2">
      <c r="D8" s="32"/>
      <c r="I8" s="32"/>
      <c r="N8" s="32"/>
    </row>
    <row r="9" spans="2:14" x14ac:dyDescent="0.2">
      <c r="B9" s="3"/>
      <c r="C9" s="3"/>
      <c r="D9" s="33"/>
      <c r="I9" s="32"/>
      <c r="N9" s="32"/>
    </row>
    <row r="10" spans="2:14" ht="13.5" thickBot="1" x14ac:dyDescent="0.25">
      <c r="B10" s="3"/>
      <c r="C10" s="3"/>
      <c r="D10" s="33"/>
      <c r="I10" s="32"/>
      <c r="N10" s="32"/>
    </row>
    <row r="11" spans="2:14" x14ac:dyDescent="0.2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2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2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2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2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2">
      <c r="D16" s="32"/>
      <c r="I16" s="32"/>
      <c r="N16" s="32"/>
    </row>
    <row r="17" spans="2:14" x14ac:dyDescent="0.2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2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2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2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45" customHeight="1" x14ac:dyDescent="0.2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2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2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2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2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2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2">
      <c r="K28" s="7"/>
    </row>
    <row r="29" spans="2:14" x14ac:dyDescent="0.2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" x14ac:dyDescent="0.25"/>
  <cols>
    <col min="2" max="2" width="24.85546875" customWidth="1"/>
    <col min="3" max="3" width="14.85546875" customWidth="1"/>
    <col min="4" max="4" width="16" customWidth="1"/>
  </cols>
  <sheetData>
    <row r="1" spans="2:4" ht="15.75" thickBot="1" x14ac:dyDescent="0.3"/>
    <row r="2" spans="2:4" x14ac:dyDescent="0.25">
      <c r="B2" s="10" t="s">
        <v>49</v>
      </c>
      <c r="C2" s="35" t="s">
        <v>1</v>
      </c>
      <c r="D2" s="12" t="s">
        <v>4</v>
      </c>
    </row>
    <row r="3" spans="2:4" x14ac:dyDescent="0.25">
      <c r="B3" s="13" t="s">
        <v>0</v>
      </c>
      <c r="C3" s="2"/>
      <c r="D3" s="22">
        <v>1</v>
      </c>
    </row>
    <row r="4" spans="2:4" x14ac:dyDescent="0.25">
      <c r="B4" s="13" t="s">
        <v>50</v>
      </c>
      <c r="C4" s="2">
        <v>0.94</v>
      </c>
      <c r="D4" s="23">
        <f>D3*C4</f>
        <v>0.94</v>
      </c>
    </row>
    <row r="5" spans="2:4" ht="15.75" thickBot="1" x14ac:dyDescent="0.3">
      <c r="B5" s="36" t="s">
        <v>3</v>
      </c>
      <c r="C5" s="20">
        <v>1</v>
      </c>
      <c r="D5" s="25">
        <f>D4*C5</f>
        <v>0.94</v>
      </c>
    </row>
    <row r="6" spans="2:4" x14ac:dyDescent="0.25">
      <c r="B6" s="1"/>
      <c r="C6" s="1"/>
      <c r="D6" s="32"/>
    </row>
    <row r="7" spans="2:4" x14ac:dyDescent="0.25">
      <c r="B7" s="1"/>
      <c r="C7" s="1"/>
      <c r="D7" s="32"/>
    </row>
    <row r="8" spans="2:4" x14ac:dyDescent="0.25">
      <c r="B8" s="1"/>
      <c r="C8" s="1"/>
      <c r="D8" s="32"/>
    </row>
    <row r="9" spans="2:4" ht="15.75" thickBot="1" x14ac:dyDescent="0.3">
      <c r="B9" s="1"/>
      <c r="C9" s="1"/>
      <c r="D9" s="32"/>
    </row>
    <row r="10" spans="2:4" x14ac:dyDescent="0.25">
      <c r="B10" s="10" t="s">
        <v>51</v>
      </c>
      <c r="C10" s="35" t="s">
        <v>1</v>
      </c>
      <c r="D10" s="37" t="s">
        <v>4</v>
      </c>
    </row>
    <row r="11" spans="2:4" x14ac:dyDescent="0.25">
      <c r="B11" s="13" t="s">
        <v>10</v>
      </c>
      <c r="C11" s="2"/>
      <c r="D11" s="22">
        <v>1</v>
      </c>
    </row>
    <row r="12" spans="2:4" x14ac:dyDescent="0.25">
      <c r="B12" s="13" t="s">
        <v>52</v>
      </c>
      <c r="C12" s="2">
        <v>0.7</v>
      </c>
      <c r="D12" s="23">
        <f>D11*C12</f>
        <v>0.7</v>
      </c>
    </row>
    <row r="13" spans="2:4" ht="15.75" thickBot="1" x14ac:dyDescent="0.3">
      <c r="B13" s="36" t="s">
        <v>3</v>
      </c>
      <c r="C13" s="20">
        <v>1</v>
      </c>
      <c r="D13" s="25">
        <f>D12*C13</f>
        <v>0.7</v>
      </c>
    </row>
    <row r="14" spans="2:4" x14ac:dyDescent="0.25">
      <c r="B14" s="1"/>
      <c r="C14" s="1"/>
      <c r="D14" s="32"/>
    </row>
    <row r="15" spans="2:4" x14ac:dyDescent="0.25">
      <c r="B15" s="1"/>
      <c r="C15" s="1"/>
      <c r="D15" s="32"/>
    </row>
    <row r="16" spans="2:4" x14ac:dyDescent="0.25">
      <c r="B16" s="3"/>
      <c r="C16" s="3"/>
      <c r="D16" s="33"/>
    </row>
    <row r="17" spans="2:4" ht="15.75" thickBot="1" x14ac:dyDescent="0.3">
      <c r="B17" s="3"/>
      <c r="C17" s="3"/>
      <c r="D17" s="33"/>
    </row>
    <row r="18" spans="2:4" x14ac:dyDescent="0.25">
      <c r="B18" s="10" t="s">
        <v>53</v>
      </c>
      <c r="C18" s="35" t="s">
        <v>1</v>
      </c>
      <c r="D18" s="37" t="s">
        <v>4</v>
      </c>
    </row>
    <row r="19" spans="2:4" x14ac:dyDescent="0.25">
      <c r="B19" s="13" t="s">
        <v>54</v>
      </c>
      <c r="C19" s="8">
        <v>1</v>
      </c>
      <c r="D19" s="38"/>
    </row>
    <row r="20" spans="2:4" ht="17.100000000000001" customHeight="1" x14ac:dyDescent="0.25">
      <c r="B20" s="26" t="s">
        <v>21</v>
      </c>
      <c r="C20" s="8">
        <v>365</v>
      </c>
      <c r="D20" s="38"/>
    </row>
    <row r="21" spans="2:4" x14ac:dyDescent="0.25">
      <c r="B21" s="16" t="s">
        <v>56</v>
      </c>
      <c r="C21" s="2">
        <v>0.16</v>
      </c>
      <c r="D21" s="23">
        <f>(C20/365)*C19*C21</f>
        <v>0.16</v>
      </c>
    </row>
    <row r="22" spans="2:4" ht="15.75" thickBot="1" x14ac:dyDescent="0.3">
      <c r="B22" s="36" t="s">
        <v>55</v>
      </c>
      <c r="C22" s="20">
        <v>1</v>
      </c>
      <c r="D22" s="25">
        <f>D21*C22</f>
        <v>0.16</v>
      </c>
    </row>
    <row r="24" spans="2:4" ht="15.75" thickBot="1" x14ac:dyDescent="0.3"/>
    <row r="25" spans="2:4" x14ac:dyDescent="0.25">
      <c r="B25" s="39" t="s">
        <v>57</v>
      </c>
      <c r="C25" s="40"/>
      <c r="D25" s="41" t="s">
        <v>58</v>
      </c>
    </row>
    <row r="26" spans="2:4" ht="15.75" thickBot="1" x14ac:dyDescent="0.3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5" x14ac:dyDescent="0.25"/>
  <cols>
    <col min="2" max="2" width="14.42578125" customWidth="1"/>
    <col min="3" max="3" width="31.5703125" customWidth="1"/>
    <col min="4" max="4" width="24.5703125" customWidth="1"/>
    <col min="5" max="5" width="8.5703125" customWidth="1"/>
    <col min="6" max="7" width="10.5703125" customWidth="1"/>
    <col min="8" max="8" width="10.7109375" customWidth="1"/>
    <col min="9" max="9" width="14.85546875" customWidth="1"/>
    <col min="11" max="11" width="21.85546875" customWidth="1"/>
    <col min="15" max="15" width="22" customWidth="1"/>
    <col min="16" max="16" width="17.140625" customWidth="1"/>
  </cols>
  <sheetData>
    <row r="3" spans="2:22" ht="15.75" thickBot="1" x14ac:dyDescent="0.3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2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2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2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2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450000000000003" customHeight="1" x14ac:dyDescent="0.2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25" x14ac:dyDescent="0.2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2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2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2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2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.75" thickBot="1" x14ac:dyDescent="0.3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thickBot="1" x14ac:dyDescent="0.3"/>
    <row r="16" spans="2:22" x14ac:dyDescent="0.2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25">
      <c r="D17" s="76"/>
      <c r="E17" s="77"/>
      <c r="F17" s="78"/>
      <c r="G17" s="79"/>
    </row>
    <row r="18" spans="4:7" x14ac:dyDescent="0.25">
      <c r="D18" s="13" t="s">
        <v>88</v>
      </c>
      <c r="E18" s="2"/>
      <c r="F18" s="46"/>
      <c r="G18" s="22">
        <v>1</v>
      </c>
    </row>
    <row r="19" spans="4:7" ht="15.75" thickBot="1" x14ac:dyDescent="0.3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.75" thickBot="1" x14ac:dyDescent="0.3"/>
    <row r="21" spans="4:7" x14ac:dyDescent="0.25">
      <c r="D21" s="10" t="s">
        <v>81</v>
      </c>
      <c r="E21" s="35" t="s">
        <v>1</v>
      </c>
      <c r="F21" s="45" t="s">
        <v>60</v>
      </c>
      <c r="G21" s="12"/>
    </row>
    <row r="22" spans="4:7" x14ac:dyDescent="0.25">
      <c r="D22" s="13" t="s">
        <v>88</v>
      </c>
      <c r="E22" s="2"/>
      <c r="F22" s="46"/>
      <c r="G22" s="22">
        <v>1</v>
      </c>
    </row>
    <row r="23" spans="4:7" ht="15.75" thickBot="1" x14ac:dyDescent="0.3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.75" thickBot="1" x14ac:dyDescent="0.3"/>
    <row r="25" spans="4:7" ht="16.5" customHeight="1" x14ac:dyDescent="0.2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25">
      <c r="D26" s="13" t="s">
        <v>67</v>
      </c>
      <c r="E26" s="2"/>
      <c r="F26" s="46"/>
      <c r="G26" s="22">
        <v>1</v>
      </c>
    </row>
    <row r="27" spans="4:7" x14ac:dyDescent="0.25">
      <c r="D27" s="26" t="s">
        <v>21</v>
      </c>
      <c r="E27" s="73"/>
      <c r="F27" s="74"/>
      <c r="G27" s="75">
        <v>365</v>
      </c>
    </row>
    <row r="28" spans="4:7" ht="15.75" thickBot="1" x14ac:dyDescent="0.3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.75" thickBot="1" x14ac:dyDescent="0.3"/>
    <row r="30" spans="4:7" x14ac:dyDescent="0.25">
      <c r="D30" s="10" t="s">
        <v>83</v>
      </c>
      <c r="E30" s="35" t="s">
        <v>1</v>
      </c>
      <c r="F30" s="45" t="s">
        <v>60</v>
      </c>
      <c r="G30" s="12"/>
    </row>
    <row r="31" spans="4:7" x14ac:dyDescent="0.25">
      <c r="D31" s="13" t="s">
        <v>85</v>
      </c>
      <c r="E31" s="2"/>
      <c r="F31" s="46"/>
      <c r="G31" s="22">
        <v>1</v>
      </c>
    </row>
    <row r="32" spans="4:7" x14ac:dyDescent="0.25">
      <c r="D32" s="26" t="s">
        <v>21</v>
      </c>
      <c r="E32" s="73"/>
      <c r="F32" s="74"/>
      <c r="G32" s="75">
        <v>365</v>
      </c>
    </row>
    <row r="33" spans="4:7" ht="15.75" thickBot="1" x14ac:dyDescent="0.3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.75" thickBot="1" x14ac:dyDescent="0.3"/>
    <row r="35" spans="4:7" x14ac:dyDescent="0.25">
      <c r="D35" s="10" t="s">
        <v>84</v>
      </c>
      <c r="E35" s="35" t="s">
        <v>1</v>
      </c>
      <c r="F35" s="45" t="s">
        <v>60</v>
      </c>
      <c r="G35" s="12"/>
    </row>
    <row r="36" spans="4:7" x14ac:dyDescent="0.25">
      <c r="D36" s="13" t="s">
        <v>86</v>
      </c>
      <c r="E36" s="2"/>
      <c r="F36" s="46"/>
      <c r="G36" s="22">
        <v>1</v>
      </c>
    </row>
    <row r="37" spans="4:7" x14ac:dyDescent="0.25">
      <c r="D37" s="26" t="s">
        <v>21</v>
      </c>
      <c r="E37" s="73"/>
      <c r="F37" s="74"/>
      <c r="G37" s="75">
        <v>365</v>
      </c>
    </row>
    <row r="38" spans="4:7" ht="15.75" thickBot="1" x14ac:dyDescent="0.3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Adoga, Elomense L SPDC-UPC/G/UL</cp:lastModifiedBy>
  <dcterms:created xsi:type="dcterms:W3CDTF">2019-03-08T09:08:42Z</dcterms:created>
  <dcterms:modified xsi:type="dcterms:W3CDTF">2021-01-27T10:46:12Z</dcterms:modified>
</cp:coreProperties>
</file>