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ohn.Azubuike\Desktop\LAND ASSET-1\Asset Financials\2019\"/>
    </mc:Choice>
  </mc:AlternateContent>
  <xr:revisionPtr revIDLastSave="0" documentId="8_{FD80D46D-4F56-4BD7-9B57-8D042AF37888}" xr6:coauthVersionLast="36" xr6:coauthVersionMax="36" xr10:uidLastSave="{00000000-0000-0000-0000-000000000000}"/>
  <bookViews>
    <workbookView xWindow="0" yWindow="0" windowWidth="19200" windowHeight="647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2" l="1"/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L13" i="3" l="1"/>
  <c r="L14" i="3" s="1"/>
  <c r="L16" i="3" s="1"/>
  <c r="L18" i="3" s="1"/>
  <c r="L19" i="3" s="1"/>
  <c r="B9" i="2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1" l="1"/>
  <c r="K27" i="2"/>
  <c r="L19" i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K27" i="1" l="1"/>
  <c r="T19" i="1"/>
  <c r="I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<sst xmlns="http://schemas.openxmlformats.org/spreadsheetml/2006/main" count="250" uniqueCount="49">
  <si>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</si>
  <si>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</si>
  <si>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</si>
  <si>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</si>
  <si>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</si>
  <si>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</si>
  <si>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</si>
  <si>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</si>
  <si>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</si>
  <si>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</si>
  <si>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</si>
  <si>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</si>
  <si>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</si>
  <si>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</si>
  <si>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</si>
  <si>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</si>
  <si>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</si>
  <si>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</si>
  <si>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</si>
  <si>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</si>
  <si>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</si>
  <si>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</si>
  <si>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</si>
  <si>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</si>
  <si>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</si>
  <si>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</si>
  <si>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</si>
  <si>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</si>
  <si>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</si>
  <si>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</si>
  <si>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</si>
  <si>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</si>
  <si>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</si>
  <si>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</si>
  <si>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</si>
  <si>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</si>
  <si>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</si>
  <si>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</si>
  <si>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</si>
  <si>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</si>
  <si>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>Oil</t>
  </si>
  <si>
    <t>Domgas</t>
  </si>
  <si>
    <t>Export Gas</t>
  </si>
  <si>
    <t>$mln</t>
  </si>
  <si>
    <t>Gross</t>
  </si>
  <si>
    <t>FCF Impact</t>
  </si>
  <si>
    <t xml:space="preserve">Summarised FCF Impact </t>
  </si>
  <si>
    <t>Dom Gas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</si>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</sst>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  <sheetName val="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I14" sqref="I14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8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45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45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46</v>
      </c>
      <c r="I23" s="51" t="s">
        <v>43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44</v>
      </c>
      <c r="K24" s="36"/>
      <c r="O24"/>
      <c r="S24" s="36"/>
    </row>
    <row r="25" spans="1:21" s="28" customFormat="1" x14ac:dyDescent="0.35">
      <c r="A25" s="28" t="s">
        <v>40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42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41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topLeftCell="A10" zoomScale="85" zoomScaleNormal="85" workbookViewId="0">
      <selection activeCell="I21" sqref="I21"/>
    </sheetView>
  </sheetViews>
  <sheetFormatPr defaultRowHeight="14.5" x14ac:dyDescent="0.35"/>
  <cols>
    <col min="1" max="1" width="39.1796875" customWidth="1"/>
    <col min="2" max="8" width="15" hidden="1" customWidth="1"/>
    <col min="9" max="9" width="13.81640625" customWidth="1"/>
    <col min="10" max="10" width="43.453125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47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183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183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0.5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5.6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91500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1024800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6061600.5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2592744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-1212320.1000000001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-181492.08000000002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4849280.4000000004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2411251.92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-618283.25100000005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-723375.576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4230997.1490000002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1687876.344</v>
      </c>
    </row>
    <row r="17" spans="1:21" ht="15" thickTop="1" x14ac:dyDescent="0.35"/>
    <row r="18" spans="1:21" ht="15" thickBot="1" x14ac:dyDescent="0.4">
      <c r="A18" t="s">
        <v>45</v>
      </c>
      <c r="I18" s="26">
        <f>I16-I12</f>
        <v>4230997.1490000002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45</v>
      </c>
      <c r="T18" s="26">
        <f>T16-T12</f>
        <v>1687876.344</v>
      </c>
    </row>
    <row r="19" spans="1:21" ht="15" thickTop="1" x14ac:dyDescent="0.35">
      <c r="A19" t="s">
        <v>38</v>
      </c>
      <c r="I19" s="27">
        <f>I18*0.3</f>
        <v>1269299.1447000001</v>
      </c>
      <c r="K19" t="s">
        <v>38</v>
      </c>
      <c r="L19" s="27">
        <f>L18*0.3</f>
        <v>116692.7265</v>
      </c>
      <c r="S19" t="s">
        <v>38</v>
      </c>
      <c r="T19" s="27">
        <f>T18*0.3</f>
        <v>506362.9032</v>
      </c>
    </row>
    <row r="21" spans="1:21" x14ac:dyDescent="0.35">
      <c r="A21" s="28" t="s">
        <v>48</v>
      </c>
      <c r="B21" s="29"/>
      <c r="C21" s="29"/>
      <c r="D21" s="29"/>
      <c r="E21" s="29"/>
      <c r="F21" s="29"/>
      <c r="G21" s="29"/>
      <c r="H21" s="29"/>
      <c r="I21" s="27">
        <f>I19+T19</f>
        <v>1775662.0479000001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hidden="1" x14ac:dyDescent="0.35">
      <c r="A23" s="28" t="s">
        <v>46</v>
      </c>
      <c r="I23" s="47" t="s">
        <v>43</v>
      </c>
      <c r="J23" s="4"/>
      <c r="K23" s="36"/>
      <c r="O23"/>
      <c r="S23" s="36"/>
    </row>
    <row r="24" spans="1:21" s="28" customFormat="1" hidden="1" x14ac:dyDescent="0.35">
      <c r="I24" s="46"/>
      <c r="J24" s="4"/>
      <c r="K24" s="36"/>
      <c r="L24" s="36"/>
      <c r="O24"/>
      <c r="S24" s="36"/>
      <c r="T24" s="36">
        <f>T18-'ROT 2019'!T18</f>
        <v>1086710.3940000001</v>
      </c>
    </row>
    <row r="25" spans="1:21" s="28" customFormat="1" hidden="1" x14ac:dyDescent="0.35">
      <c r="A25" s="28" t="s">
        <v>40</v>
      </c>
      <c r="I25" s="48">
        <f>I19/1000000</f>
        <v>1.2692991447000002</v>
      </c>
      <c r="J25" s="43">
        <f>I18/1000000</f>
        <v>4.2309971490000002</v>
      </c>
      <c r="K25" s="43">
        <f>J25*0.3-I25</f>
        <v>0</v>
      </c>
      <c r="L25" s="36"/>
      <c r="O25"/>
      <c r="S25" s="43"/>
      <c r="T25" s="36">
        <f>T19-'ROT 2019'!T19</f>
        <v>326013.11820000003</v>
      </c>
    </row>
    <row r="26" spans="1:21" s="28" customFormat="1" hidden="1" x14ac:dyDescent="0.35">
      <c r="A26" s="28" t="s">
        <v>42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hidden="1" x14ac:dyDescent="0.35">
      <c r="A27" s="28" t="s">
        <v>41</v>
      </c>
      <c r="I27" s="49">
        <f>T19/1000000</f>
        <v>0.50636290319999999</v>
      </c>
      <c r="J27" s="43">
        <f>T18/1000000</f>
        <v>1.687876344</v>
      </c>
      <c r="K27" s="43">
        <f t="shared" si="10"/>
        <v>0</v>
      </c>
      <c r="O27"/>
      <c r="S27"/>
    </row>
    <row r="28" spans="1:21" s="28" customFormat="1" hidden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Azubuike, John I SPDC-FUP/OG</cp:lastModifiedBy>
  <dcterms:created xsi:type="dcterms:W3CDTF">2017-04-24T03:56:30Z</dcterms:created>
  <dcterms:modified xsi:type="dcterms:W3CDTF">2019-03-12T04:47:30Z</dcterms:modified>
</cp:coreProperties>
</file>