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Nnaemeka.Aneke\AppData\Local\Microsoft\Windows\INetCache\Content.Outlook\B0BHLU0Z\"/>
    </mc:Choice>
  </mc:AlternateContent>
  <xr:revisionPtr revIDLastSave="0" documentId="8_{C750E77C-C81C-4F6E-8DD7-9D8977C3AA1B}" xr6:coauthVersionLast="44" xr6:coauthVersionMax="44" xr10:uidLastSave="{00000000-0000-0000-0000-000000000000}"/>
  <bookViews>
    <workbookView xWindow="-110" yWindow="-110" windowWidth="19420" windowHeight="10420" activeTab="1" xr2:uid="{CE3957B0-1BC0-43FA-AB2D-C724DD9F0F69}"/>
  </bookViews>
  <sheets>
    <sheet name="Summary" sheetId="13" r:id="rId1"/>
    <sheet name="MRTA CAPEX 2020 BUDGET" sheetId="1" r:id="rId2"/>
    <sheet name="Dropped items" sheetId="12" r:id="rId3"/>
    <sheet name="Sheet1" sheetId="4" state="hidden" r:id="rId4"/>
    <sheet name="2020 EMERGING SCOPE " sheetId="9" r:id="rId5"/>
    <sheet name="2020 DEFERRED SCOPE" sheetId="15"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xlnm._FilterDatabase" localSheetId="1" hidden="1">'MRTA CAPEX 2020 BUDGET'!$A$2:$R$24</definedName>
    <definedName name="PSGC">[1]Data!$H$2:$H$984</definedName>
    <definedName name="REFTYPE">[1]Data!$I$5:$I$12</definedName>
    <definedName name="UOM">[2]Data!$D$5:$D$76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3" l="1"/>
  <c r="J4" i="13"/>
  <c r="I6" i="13"/>
  <c r="J6" i="13"/>
  <c r="I5" i="13"/>
  <c r="J5" i="13"/>
  <c r="F9" i="13"/>
  <c r="E11" i="15"/>
  <c r="F2" i="13"/>
  <c r="D8" i="9"/>
  <c r="J7" i="13"/>
  <c r="E24" i="1"/>
  <c r="G27" i="1"/>
  <c r="F24" i="1"/>
  <c r="G24" i="1"/>
  <c r="H24" i="1"/>
  <c r="I24" i="1"/>
  <c r="G18" i="12"/>
  <c r="H26" i="1"/>
  <c r="I26" i="1"/>
  <c r="G26" i="1"/>
  <c r="M16" i="1"/>
  <c r="M17" i="1"/>
  <c r="M23" i="1"/>
  <c r="M24" i="1"/>
  <c r="J23" i="1"/>
  <c r="J22" i="1"/>
  <c r="J21" i="1"/>
  <c r="J20" i="1"/>
  <c r="J19" i="1"/>
  <c r="J18" i="1"/>
  <c r="J17" i="1"/>
  <c r="J16" i="1"/>
  <c r="J15" i="1"/>
  <c r="J14" i="1"/>
  <c r="J13" i="1"/>
  <c r="J12" i="1"/>
  <c r="J11" i="1"/>
  <c r="J10" i="1"/>
  <c r="J9" i="1"/>
  <c r="J8" i="1"/>
  <c r="J7" i="1"/>
  <c r="J6" i="1"/>
  <c r="J5" i="1"/>
  <c r="J4" i="1"/>
  <c r="J3" i="1"/>
  <c r="G6" i="13"/>
  <c r="G5" i="13"/>
  <c r="G4" i="13"/>
  <c r="G3" i="13"/>
  <c r="G17" i="12"/>
  <c r="D23" i="12"/>
  <c r="C23" i="12"/>
  <c r="G7" i="13"/>
  <c r="G23" i="12"/>
  <c r="J24" i="1"/>
  <c r="J26" i="1"/>
</calcChain>
</file>

<file path=xl/sharedStrings.xml><?xml version="1.0" encoding="utf-8"?>
<sst xmlns="http://schemas.openxmlformats.org/spreadsheetml/2006/main" count="490" uniqueCount="274">
  <si>
    <t>HUB</t>
  </si>
  <si>
    <t>PROJECT DESCRIPTION</t>
  </si>
  <si>
    <t>SAP COST OBJECT</t>
  </si>
  <si>
    <t>SAP COST OBJECT DESCRIPTION</t>
  </si>
  <si>
    <t>APPROVED OP19 F$</t>
  </si>
  <si>
    <t>OP19 F$ Loaded in SAP</t>
  </si>
  <si>
    <t>Actual F$</t>
  </si>
  <si>
    <t>SAP Commit.
 F$</t>
  </si>
  <si>
    <t>RemOrdplan F$</t>
  </si>
  <si>
    <t>Balance</t>
  </si>
  <si>
    <t>COMMENTS</t>
  </si>
  <si>
    <t>STATUS</t>
  </si>
  <si>
    <t>CONTRACT DETAILS</t>
  </si>
  <si>
    <t>1)	Upgrade of Clink II software on 18 units of Low voltage switchboards; Upgrade of obsolete LV Switch board including the breakers; Replacement of Obsolete 1 pc 160A Hole switchboard at Adibawa Flow Station; Replacement of RMU and associated transformers for Slot; Replacement of Obsolete 1 pc 100A Holec switchboard at Mbiama Microwave
2)	Replacement of non-serviceable halyester panels for FGP, Abuja, Shore power and Oloma - $0.831M
3)	Replace Soku EGGS1 HVAC system; GTG cooler fan replacement at BOGT; Replacement Seal water Cooler fan EF1104 (1unit) at BOGT; 2pcs Reconditioning of Gbaran Heat Exchanger; Provision of 1 unit GRU Heater bundles at Soku GP; Provision of Lube Oil Cooler Fan Motors for Solar G-8121 at Soku GP - $0.925M</t>
  </si>
  <si>
    <t>1)	1 RO Main pump; 1 RO transfer Pump; 1 TEG booster pumps; 1 water transfer pumps - F$2.2M
2)	Overhaul 3 Air Compressors across Oloma FS, Gbaran-K/Creek and NunR, Revamp 1 number Instrument Air Dryer at Bonny - F$0.5M
3)	Purchase of new Gen for Adibawa IDG (community generator), Oloma facility Gas Gen Overhauling, Installation of additional gas generator (G3512) at NunR - F$0.78M</t>
  </si>
  <si>
    <t>1)	Passing and faulty Valves replacement (Control valve, ON/OFF valve, MOV) (8 qty) - F$400k
2)	Replacement defective of 6" and 8" Goodwin check valve and manual valves in F$100k
3)	MOVs and Critical Class One Check Valves Spares @USD 50K
4)	Lighting Improvement Project at the Soku GP (CEAG Lights 100 pieces)
5)	Upgrade of NPA Highbay lighting bulbs to LED; Earthing Protection Improvement for Soku Gas Plant; Installation of additional lighting fixtures and fittings on Titan/LNG gate road - $370K</t>
  </si>
  <si>
    <t>1) Procurement of spares for  Crude evacuation/export pump (driver) major overhaul for 4 pumps @ $220k each.</t>
  </si>
  <si>
    <t>C.NG.PBW.DF.20.052</t>
  </si>
  <si>
    <t>WS1 Crude Oil evacuation Pumps  major ov</t>
  </si>
  <si>
    <t>1)	Procurement of 1Nos Instrument Air Compressor  F$198k
2)	Installation and commissioning F$50k
3)	Transportation of 1Nos Instrument Air Compressor</t>
  </si>
  <si>
    <t>C.NG.PCW.DG.20.061</t>
  </si>
  <si>
    <t>UPGRADE OF INSTRUMENT AIR COMPRESSOR (IAC) PACKAGE AT FOT</t>
  </si>
  <si>
    <t>This is a phased approach to Revamp 20nos CPI &amp; 5nos IGF units for produced water treatment in FOT. 
1)	Purchase of spares and rehabilitation of 1nos induced gas floatation (IGF) @ F$124K
2)	Purchase of spares and rehabilitation of 2nos CPI units @ F$276K</t>
  </si>
  <si>
    <t>C.NG.PTW.DF.20.007</t>
  </si>
  <si>
    <t>REVAMP OF CPI  AND IGF UNITS</t>
  </si>
  <si>
    <t>1)	Replacement of WDP House 8ton Gantry Crane 1 @ F$87.17K
2)	Replacement Power House 10ton Gantry Crane 1 @ F$109.6K
3)	CLP 12ton Gantry Crane 1 @ F$124.04K
4)	Procurement of1No. 15Ton x 60ft Manlift = F$92.83k
5)	Procurement of 5Nos. Sanitary Lift Pumps = F$18.95k
6)	Procurement of 2Nos. Arc Welding Machines = F$4.75k</t>
  </si>
  <si>
    <t>C.NG.PTW.DF.20.012</t>
  </si>
  <si>
    <t xml:space="preserve">PROCUREMENT AND REVAMP OF WORKSHOP MACHINERY </t>
  </si>
  <si>
    <t>Procurement and installation of 2 Nos Fire Jockey Pumps =  F$289.78K</t>
  </si>
  <si>
    <t>FOT CRUDE OIL PUMPS OVERHAUL</t>
  </si>
  <si>
    <t>Procurement of 3nos. portable fire pumps @ F$21,394.80 each</t>
  </si>
  <si>
    <t>C.NG.PTW.DF.20.011</t>
  </si>
  <si>
    <t>PROCUREMENT OF 3 PROTABLE FIRE PUMPS FOR FOT</t>
  </si>
  <si>
    <t>Phase II of Upgrade of currently installed aqua-cell system and Sewage Treatment Plant.
1)	Propagation and bombardment of the macropytes -220K
2)	Inoculation of bioagents - 71.5K
3)	Rapid sand filter - 242K
4)	Equipment for site laboratory - 170.5K
5)	Phase III of Upgrade of currently installed aqua-cell system and Sewage Treatment Plant.
6)	Anti-Corrosion and Bitumen coating - 71.5K
7)	Civil Construction - $2.22m</t>
  </si>
  <si>
    <t xml:space="preserve">C.NG.PTW.DF.18.013 </t>
  </si>
  <si>
    <t>UPGRADE OF SEWAGE TREATMENT FACILITIES AT FOT</t>
  </si>
  <si>
    <t>1)	Installation of 1nos fume hood for the Organic Chloride equipment - $20k.
2)	Procurement and installation of Agilent gas Chromatograph for fluid fingerprint analysis - F$120k
3)	Procurement of  Spectro Xepos, Pamas S40 and accessories for lube oil and fuel oil analysis equipment- $193k.
4)	Procurement of Jiskoot Lab Mixer, Orbital Shaker, Hot bath and other accessories for sample preparation - F$31.4k
5)	Purchase Filter Blocking Tendency tester, Coulometer, Water distiller, Colorimeter, flashpoint tester and OptiDist -$105.8k</t>
  </si>
  <si>
    <t>C.NG.PTW.DF.20.015</t>
  </si>
  <si>
    <t>UPGRADE OF FOT LABORATORY</t>
  </si>
  <si>
    <t>Procurement/Replacement of 6nos Export Pump Lube Oil Coolers @ F$70.02K</t>
  </si>
  <si>
    <t>C.NG.PTW.DF.20.061</t>
  </si>
  <si>
    <t xml:space="preserve">PROCUREMENT/REPLACEMENT OF NOS EXPORT PUMP LUBE OIL COOLERS
</t>
  </si>
  <si>
    <t>1)	Upgrade of Protection Relays for Switch Gear 201, 301, and 401. F$592K
2)	Procurement of 2nos 500KVA Distribution Transformers 6.6kV/.415kV @ $30K each =  F$60k
3)	Rehabilitation of High voltage switch room floor rehab. F$163K</t>
  </si>
  <si>
    <t>C.NG.PTW.IE.20.001</t>
  </si>
  <si>
    <t xml:space="preserve">MAJOR MID-LIFE AND END OF LIFE ELECTRICAL EQUIPMENT MAINTENANCE </t>
  </si>
  <si>
    <t>Phase 1
FOT to South Bank Transmission line upgrade: Overhead Cables and Wooden poles replacement, Inspection of 33 KV (HV) Power Transmission Lines from FOT to Southbank, Substation integrity checks (transformer, XLPE cables &amp; feeder pillar, Earthing system) = F$480K
Phase 2
1. 240k in 2020 - Study and design
2. 550k in 2021 -  Execution (material &amp; construction)</t>
  </si>
  <si>
    <t>Change out of UPS 201, 202, 501, 611, 622, 623
Battery cabinet &amp; bypass cabinet for UPS 20kVA
UPS622 battery Charger &amp; Rectifier - $69k
UPS 623 battery Charger &amp; Rectifier  - $69k
UPS 611 Battery cabinet &amp; bypass cabinet - $65k
UPS 501 Battery cabinet &amp; bypass cabinet - $65k
UPS 301 302 battery charger and rectifiers - $64k</t>
  </si>
  <si>
    <t xml:space="preserve">C.NG.PTW.IE.19.051 </t>
  </si>
  <si>
    <t>REPLACEMENT OF FORCADOS TERMINAL UPS BATTERIES</t>
  </si>
  <si>
    <t>Procurement and installation of fiscal meters for Produced Water, Condensate &amp; AGO measurements @ F$250k in yr 1 for the 
The scope to phase across 3yrs
Detail Design - 250K in Yrs 1
Procurement of materials in Yr2
Execution in Yr 3</t>
  </si>
  <si>
    <t>C.NG.PTW.II.20.002</t>
  </si>
  <si>
    <t>FORCADOS TERMINAL METERING IMPROVEMENT</t>
  </si>
  <si>
    <t>a. Procurement and installation 15nos IQT Actuators and 15nos Pakboxes - F$350k
b. Procurement and installation of Pakscan control system
i) Pakscan IIE 120 Channel Master Station display Module PS100 @ $18K each 
ii) Power Supply Module PS210 @ $ 2K each
Total =F$372k</t>
  </si>
  <si>
    <t>C.NG.PTW.OR.20.001</t>
  </si>
  <si>
    <t>FORCADOS TERMINAL ROTORK MOV/GEARBOX AND PAKSCAN REPLACEMENT</t>
  </si>
  <si>
    <t xml:space="preserve">Procure LCV for IGF Inlet 1 Nos 18"  x 150 - F$19.23k 
Procure and install 3 Nos 16" x 150 Butterfly Valves - $20.5k
Procure and install 3 Nos 8" x 150 Butterfly Valves - $15k
Procure and install  3 Nos 6" x 150   Butterfly Valves  - $20k
Procure and install 1Nos. Solar Gas Turbine Gas Inlet Shut Down Valve = F$81k </t>
  </si>
  <si>
    <t>C.NG.PTW.OR.20.055</t>
  </si>
  <si>
    <t>REPLACEMENT OF VALVES AND ACTUATORS FOR FORCADOS TERM</t>
  </si>
  <si>
    <t>Sea Eagle Rundown Cooler (Heat Exchanger) Refurbishment
Materials - Procurement of materials (Channel plates, bolts &amp; tube, accessor</t>
  </si>
  <si>
    <t>C.NG.PAO.NO.20.001</t>
  </si>
  <si>
    <t>Sea Eagle Rundown Cooler (Heat Exchanger) Refurbishment</t>
  </si>
  <si>
    <t xml:space="preserve">Sea Eagle Power Management System (PMS) Upgrade.
2020 Scope: Design and material procurement (by OEM) F$499,550
Sea Eagle LV Switchgears Air Circuit Breaker (8nos)  upgrade
2020 Scope: Material Procurement (execution to be done inhouse)- 8 nos ABB Air Circuit breakers (4 nos of E4H 4000 PR122/P-LSIG In=4000A, 1nos of E3H 3200 PR122/P-LSIG In=3200A, and 3nos of E4H 3200 PR122/P-LSIG In=3200A)
TOTAL=F$145,030 </t>
  </si>
  <si>
    <t>C.NG.PAO.NO.20.003</t>
  </si>
  <si>
    <t>Sea Eagle Power Management System (PMS) Upgrade</t>
  </si>
  <si>
    <t>Sea Eagle Inert Gas Generator Control System Upgrade:
2020 Scope: Design and  Spares Procurement:$400k</t>
  </si>
  <si>
    <t>C.NG.PAO.NO.20.004</t>
  </si>
  <si>
    <t>Sea Eagle Inert Gas Generator Control System Upgrade:</t>
  </si>
  <si>
    <t xml:space="preserve">Procurement of spares for 2 nos pump overhaul @  $92,422.55 * 2pumps = $184,845.10
FSR rate @ $3836.40 * 42Days  =  $161,128.8
Mob/Demob (x1) = $16,000 </t>
  </si>
  <si>
    <t>C.NG.PAO.NO.20.005</t>
  </si>
  <si>
    <t>EA   -  CRUDE OIL PUMP OVERHAUL</t>
  </si>
  <si>
    <t>Sea Eagle SYMP Crane 5Y recertification
Materials required for 5yrly crane overhaul &amp; recertification - $118,900.00
OEM FSR rate for @$3300 for 12Days - $39,600</t>
  </si>
  <si>
    <t>C.NG.PAO.NO.20.007</t>
  </si>
  <si>
    <t>Sea Eagle SYMP Crane 5Y recertification</t>
  </si>
  <si>
    <t>Refurbishment of severely corroded Sea Eagle Flash Gas Compressor Aftercooler cowlings
2 banks of cowling(4pcs each) @ F$157.87k</t>
  </si>
  <si>
    <t>C.NG.PAO.NO.20.002</t>
  </si>
  <si>
    <t>EA   -  FLASH GAS COMPRESSOR BUNDLE</t>
  </si>
  <si>
    <t>1)  Procure and install OKGP FGC Motorised Crane - $0.08M
2)  Replacement of existing perimeter lighting poles with collapsible poles across Agbada facilities. - Ahia FS - 15 poles, Oguta FS - 15 poles Obigbo FS - 20 poles ,Agbada 1 - 20 poles, Agbada 2 - 20 poles, Umuechem - 20 poles, Obele FS - 20 poles. - $0.165M
3)  Procurement and replacement of one of the existing Gas generator for Agbda AGG, Obigbo AGG and additional one - $1.4M
4) Gas Scrubber upgrade for Agbada FS 1, Agbada FS 2, Obele FS, Umuchem FS; AGG Scrubber revamp for Agbada AGG. The workscope involves revamp of the internal elements of all the scrubbers; Gas Scrubber upgrade for Imo 1, Nkali FS, Isimiri FS; AGG Scrubber revamp for Imo AGG. The workscope involves revamp of the internal elements of all the scrubbers. - $0.24M
5)  Procure 1nos moisture analyzer for Agbada AGG Plant @ $0.110M
6) Upgrade of Switchboards and Switchgears - $0.4M
7) OBIGBO AGG DELTA V DCS UPGRADE - $0.25M
8) UPS systems Revamp at Gbaran and Crude Loading Platform at Bonny - $0.965M</t>
  </si>
  <si>
    <t>1.)	Provision of Major overhaul of CAT 3408 engine and EMSCO pump for 3 nos Driver / D225 pumpsets. 3 Units in Imo 1 FS
2.)	Provision of Major overhaul of CAT 342 engine and NATIONAL pump for 2 nos Driver/ D225 pumpset. 1 Unit at Nkali FS and1 Unit at Isimiri FS
3.) Major Overhaul of G342/D225 Pump sets 2 Units in Agbada 2 Flow and1 Unit in Agbada 1 Flow Station.
4.) Major Overhaul of 1no Obigbo Flow station EP2 G3408 DRIVER engine for Crude oil export pump
5.) Deployment of shielded ignition system on 12nos generators at Agbada AGG, Obigbo AGG, ImoR AGG
6.) Revamp of Obsolete Pump control system (Murphy TTD-T Crude oil pumpset controls on G342) at 6nos Pumps at Agbada 2 Flow Station</t>
  </si>
  <si>
    <t>1)	Procurement and replacement of passing valves Land Asset
2)	Replacement of 3nos 6"X600 Isolation valve passing in closed position on the metering skid prover loop at Obigbo FS 
3)	Change out 3 pcs passing valves,27UZ131,27UZ232,27UZ352 passing in closed position
4)	Change out of SDV 120 (W44T) passing in closed position
5)	Replacement of 16" Flow Station LP to AGG control valve 
6)	Replacement of 4pcs 10" Gate valve downstream of Coriolis meters 1 and 3
7)	Replacement of 2 nos 8"X600 utility Gas PCV on Aba Gas line
8)	Replacement of 1 nos 6"X600 Aba Gas PCV
9)	Replacement of 3pcs 6"x600# MSDV for Agbada 1&amp;2 FS 
10)	Replacement of 2pcs 4"X600# MSDV for Obele FS 
11)	Replacement of 1pc 8"x6x600# MSDV for Agbada 2 FS
12)	Replacement of 2 nos 6"X600 Isolation valve passing in closed position on the metering skid prover loop at  @ Ahia FS and Oguta FS</t>
  </si>
  <si>
    <t>% Actual</t>
  </si>
  <si>
    <t>% Plan</t>
  </si>
  <si>
    <r>
      <t xml:space="preserve">* Captured in OP19 CAPEX budget
</t>
    </r>
    <r>
      <rPr>
        <b/>
        <sz val="10"/>
        <color rgb="FFFF0000"/>
        <rFont val="Calibri"/>
        <family val="2"/>
        <scheme val="minor"/>
      </rPr>
      <t xml:space="preserve">
</t>
    </r>
  </si>
  <si>
    <t>AGG</t>
  </si>
  <si>
    <t xml:space="preserve">MRTA 2020 CAPEX BUDGET TRACKER </t>
  </si>
  <si>
    <t>Bonny Terminal Hitachi 32k Inspection F$3.2M</t>
  </si>
  <si>
    <t>EXECUTION (CENTRAL)</t>
  </si>
  <si>
    <t>EXECUTION (WEST)</t>
  </si>
  <si>
    <t>EXECUTION (LAND EAST)</t>
  </si>
  <si>
    <t>C.NG.PCW.DG.20.060</t>
  </si>
  <si>
    <t>META(UNDERWATER)</t>
  </si>
  <si>
    <t>C.NG.PTW.DF.20.002</t>
  </si>
  <si>
    <t>2020 EMERGING SCOPE</t>
  </si>
  <si>
    <t>Approved in OP19?</t>
  </si>
  <si>
    <t>Volume at risk</t>
  </si>
  <si>
    <t>Criticality</t>
  </si>
  <si>
    <t>Estimated Cost</t>
  </si>
  <si>
    <t>Priority</t>
  </si>
  <si>
    <t>Safety Critical</t>
  </si>
  <si>
    <t>Production Critical</t>
  </si>
  <si>
    <t>Statutory / Regulatory</t>
  </si>
  <si>
    <t>Improvement</t>
  </si>
  <si>
    <t>others</t>
  </si>
  <si>
    <t>P1</t>
  </si>
  <si>
    <t>P2</t>
  </si>
  <si>
    <t>P3</t>
  </si>
  <si>
    <t>P4</t>
  </si>
  <si>
    <t>P5</t>
  </si>
  <si>
    <t>Yes</t>
  </si>
  <si>
    <t>No</t>
  </si>
  <si>
    <t>30kbopd</t>
  </si>
  <si>
    <t>Workshop</t>
  </si>
  <si>
    <t>10kbopd</t>
  </si>
  <si>
    <t>N/A</t>
  </si>
  <si>
    <t>To place order for overhaul spares through SPDC Procurement Team; The Overhaul to be carried out by SPDC workshop</t>
  </si>
  <si>
    <t>Place order for Rurbishment materials through procurement process. Refurbishment to be executed with service contract</t>
  </si>
  <si>
    <t xml:space="preserve">To place order for the items through SPDC procurement process. Installation to be carried out DIY </t>
  </si>
  <si>
    <t>Place order for the pumps through SPDC procurement team</t>
  </si>
  <si>
    <t>Scope to be executed via CW200124 - PHASE 1 UPGRADE OF THE FORCADOS TERMINAL</t>
  </si>
  <si>
    <t>Place order for the equipment through procurement team and Installation to be carried out by DIY</t>
  </si>
  <si>
    <t>Place order for the equipment through procurement team</t>
  </si>
  <si>
    <t>To be executed via CW285588 (33 KV Trans Lines Supt(Tunu/Otumara S2)</t>
  </si>
  <si>
    <t>Place order for Materials through SPDC procurement process and execute installation scope through minor contract NG01023859 - MAJ UPGRADE OF UPS SYS IN FORCADOS TERM</t>
  </si>
  <si>
    <t>Place order for valves through procrement process and carryu out the installation via DIY</t>
  </si>
  <si>
    <t>Place order for Rurbishment materials through procurement process. Refurbishment to be executed with contract NG01023553  PROV OF BROWNFIELD MAINTENANCE AND ENGINEERING</t>
  </si>
  <si>
    <t>Scope to be executed with contract  NG01022088 - PROV OF MAINT. SERV FOR SOLAR GAS TURBIN</t>
  </si>
  <si>
    <t>Scope to be executed with contract NG01023867 - (PROVISION OF SPECIALIST MAINTENANCE SUPP)</t>
  </si>
  <si>
    <t>Scope to be executed via NG01023553</t>
  </si>
  <si>
    <t>*Activity has been identified for deferment, with deferred cost of $0.2Million
*Regret: Inability to meet statutory obligations.</t>
  </si>
  <si>
    <t>Scope to be executed with contract NG01023553 - PROV OF BROWNFIELD MAINTENANCE AND ENGINEERING</t>
  </si>
  <si>
    <t>To execute scope through contract NG01023553 - PROV OF BROWNFIELD MAINTENANCE AND ENGINEERING</t>
  </si>
  <si>
    <t>250kbopd</t>
  </si>
  <si>
    <t>100kbopd</t>
  </si>
  <si>
    <t>40kbopd</t>
  </si>
  <si>
    <t>20kbopd</t>
  </si>
  <si>
    <t>45kbopd</t>
  </si>
  <si>
    <t>25MMscf/d</t>
  </si>
  <si>
    <t>YES</t>
  </si>
  <si>
    <t>1) No vehicle for execution, discussion with HHI on having in country Rep ongoing. 
2) Plan is to utilise fund for other emerging scope within AGG pofolio</t>
  </si>
  <si>
    <t>Nil</t>
  </si>
  <si>
    <t>BOGT exporting capability at risk</t>
  </si>
  <si>
    <t>CW330165</t>
  </si>
  <si>
    <t>NG01022088</t>
  </si>
  <si>
    <t>FOT exporting capability at risk</t>
  </si>
  <si>
    <t xml:space="preserve">
Scope deferement of 3nos pakboxes to 2021 = $72k</t>
  </si>
  <si>
    <r>
      <t xml:space="preserve">1. 3 pcs Mooring Grommets @$197,417.77 each, Total $592,253.31 ; ( 2 Yearly change out in SPM 1, 2 &amp; 3);                                                                                                                                        
2. </t>
    </r>
    <r>
      <rPr>
        <b/>
        <sz val="10"/>
        <color theme="4"/>
        <rFont val="Futura Medium"/>
      </rPr>
      <t>64 pcs of 20" MAINLINE HOSES @ $35,415.53 TOTAL $2,266,593.92 (7.5 yearly Change out of Floating hose string of SPM 3, Sectional changeout of 4 lacerated hose units in BSPM1)
3. 12 PCS OF 16" MAINLINE HOSES @ $34,851.89 TOTAL $418,222.68( 7.5 Yearly Change out of Floating hose string of SPM 3)
4. 3 PCS OF SUBSEA REINFORCED HOSE @ $31,843.57  TOTAL $95,530.71 (7.5 yearly change out in SPM2- 1 UNIT AND SPM3-2 UNITS) 
5. 2 PCS SUBSEA LINE HOSE 20" X 35' - SEAFLEX SC STD 3091U @ $24,692.70 TOTAL $49,385.40 (SPM 3)
6. 25 PCS of SUBSEA BODY BEADS @ $4,986.90 TOTAL $124,672.50
7. 4 PCS of SUBSEA END BEADS @ $4,914.17 TOTAL $19,656.68                                                                                                    
8. 1020 PCS 1 1/8” X 7” TEFLON COATED BOLT/NUT @ $10.12 TOTAL $10,322.40 (SPM 3)
9. 6 PCS GASKET METAL FOR 20"ANSI 150 SUS316 INNER AND OUTER RING GRAPHITE FILLER @$311.66 TOTAL $1,869.96 (SPM 3)</t>
    </r>
  </si>
  <si>
    <t>C.NG.PSE.OR.18.051</t>
  </si>
  <si>
    <t>Procurement of High-pressure hydraulic Torque Wrench Tools and accessories</t>
  </si>
  <si>
    <t>Procurement and installation of 2nos CXTM Manual pillar jib c/w electric wire rope hoist - 1-13YXQLFO Rev 1 3t, 5.50 m reach, 4.50 m lift &amp; Cabling</t>
  </si>
  <si>
    <t>Refurbishment of severely corroded Sea Eagle Flash Gas Compressor Aftercooler cowlings - Bank 2 - $158k</t>
  </si>
  <si>
    <r>
      <t xml:space="preserve">
</t>
    </r>
    <r>
      <rPr>
        <b/>
        <sz val="10"/>
        <color rgb="FFFF0000"/>
        <rFont val="Futura Medium"/>
      </rPr>
      <t>Scope deferement of procurement of valves to 2021 = $67k</t>
    </r>
  </si>
  <si>
    <t>1.25 Bcfd + 60Kbopd at risk.</t>
  </si>
  <si>
    <t>Gbaran AGC1 &amp; AGC2 PT Changeout (F$3M) and Gearbox inspection (F$600K) = F$3.6M</t>
  </si>
  <si>
    <t xml:space="preserve">NG01011279 </t>
  </si>
  <si>
    <t>180MMscf/d</t>
  </si>
  <si>
    <t>Soku AG3 restoration F$3M</t>
  </si>
  <si>
    <t>Restoration of SOKU AG3 will contribute additional 65MMscf/d to JV bussiness bottom line and Sustain SPDC and NLNG SLA with respect to gas supplies.</t>
  </si>
  <si>
    <t>65MMscf/d</t>
  </si>
  <si>
    <t>Soku AG2 PT (F$1.6M) 
Core Exchange (F$2.6M) =  F$4.2M</t>
  </si>
  <si>
    <t>20MMscf/d + 2kbopd</t>
  </si>
  <si>
    <t xml:space="preserve">IMOR 40k Outstanding Materials = 180,411.81 
Exhaust duct bellow = 197,533.21 </t>
  </si>
  <si>
    <t>Overhaul spares to be ordered in readiness for datum compressor 40k MOH planned for Q1,2021</t>
  </si>
  <si>
    <t>Procuremnt Contract (Materials)</t>
  </si>
  <si>
    <t>Okoloma FGC 16k inspection for FSR charges F$150</t>
  </si>
  <si>
    <t>FSR service charge for Okoloma FGC 16K inspection planned for Q4</t>
  </si>
  <si>
    <t>CW346032</t>
  </si>
  <si>
    <t>120MMscf/d</t>
  </si>
  <si>
    <t>FoT (GT 820) Turbine 30K Inspection + FSR F$2.6M</t>
  </si>
  <si>
    <t>Power capacity for Forcados Terminal (FOT) remain a huge concern given that FOT is the power node for South, North Banks CPFs and Escravos facilities and any failure will have a wider impact on overall western production. FOT GT 820 has exceed OEM recommended run hours for engine exchange (30K Inspection). Currently, the unit has covered &gt; 34,700 run hours as against recommended standard of 30,000 runhours. Two(2) deviations had been raised on this particular unit since it exceeded inspection due date leaving unit with high potential for catastrophic failure and injury to operation personnel</t>
  </si>
  <si>
    <r>
      <t xml:space="preserve">* Scope not Captured in OP19 CAPEX budget
</t>
    </r>
    <r>
      <rPr>
        <b/>
        <sz val="10"/>
        <color rgb="FFFF0000"/>
        <rFont val="Calibri"/>
        <family val="2"/>
        <scheme val="minor"/>
      </rPr>
      <t xml:space="preserve">
</t>
    </r>
  </si>
  <si>
    <r>
      <rPr>
        <b/>
        <sz val="10"/>
        <color theme="4"/>
        <rFont val="Futura Medium"/>
      </rPr>
      <t>1. (4510430854; 4510434557; 4510435153; 4710142583; 4710142584; 4710143116; 4710143117) created for major overhaul spares of 2nos crude export  -  (4710143878; 4710143878;)- Sulzer pump set rebuild for Tunu pump 2 &amp; 4510431745 - Spares for OH Opukushi pump 9 - $524k</t>
    </r>
    <r>
      <rPr>
        <b/>
        <sz val="10"/>
        <rFont val="Futura Medium"/>
      </rPr>
      <t xml:space="preserve">
</t>
    </r>
    <r>
      <rPr>
        <b/>
        <sz val="10"/>
        <color theme="4"/>
        <rFont val="Futura Medium"/>
      </rPr>
      <t>2. 4510398182; 4710136651, 4510404868 &amp;4510401602 - $112k  OH spares delivered</t>
    </r>
    <r>
      <rPr>
        <b/>
        <sz val="10"/>
        <rFont val="Futura Medium"/>
      </rPr>
      <t xml:space="preserve">
3. Plan for Bal spares awaits backload of pumps to Workshop</t>
    </r>
  </si>
  <si>
    <t>PO awaits completion of enquiry</t>
  </si>
  <si>
    <t xml:space="preserve">* Upon review of these activities in the Forcados Terminal, cost deferment of $0.3 Million can be achieved by partial scope deferment.
</t>
  </si>
  <si>
    <r>
      <t xml:space="preserve">* Upon review of these activities in the Forcados Terminal, cost deferment of $0.248Million can be achieved by partial scope deferment.
</t>
    </r>
    <r>
      <rPr>
        <b/>
        <sz val="10"/>
        <color theme="1"/>
        <rFont val="Futura Medium"/>
      </rPr>
      <t>PO awaits the completion of enquiry LEC May</t>
    </r>
  </si>
  <si>
    <t>PO awaits the completion of enquiry LEC May (10685967)</t>
  </si>
  <si>
    <t>PO 4510434139 - Procurement of Rotork JB &amp; ENRAF Gauges
PR 10679315 &amp; 10686278 - Procurement of Rotork JB &amp; ENRAF Gauges ($79k) yet to matured to PO</t>
  </si>
  <si>
    <t>PO 4510433260; 4510432902 &amp; 4510433257 = $64K</t>
  </si>
  <si>
    <t>Under-going commitment control review and awaiting approval</t>
  </si>
  <si>
    <t>Awaiting NAPIMS Work order authrisation</t>
  </si>
  <si>
    <t>Awaiting ELDL Approval for Corporate ECS contract to issue PO</t>
  </si>
  <si>
    <t>4510428862 &amp; 4510421445 - OH spares = $185k
OEM FSR to mobilsed after material delivery</t>
  </si>
  <si>
    <t>Completed construction drawings and verification; CTR to be progressed to PO</t>
  </si>
  <si>
    <t>F$1,376K was loaded in SAP 
Balance budget to be loaded F$380,000</t>
  </si>
  <si>
    <r>
      <rPr>
        <b/>
        <sz val="10"/>
        <color rgb="FFFF0000"/>
        <rFont val="Futura Medium"/>
      </rPr>
      <t xml:space="preserve">1. Upgrade of Clink II software on 18 units of Low voltage switchboards                                                            2.Upgrade of obsolete LV Switch board including the breakers for Soku                                                     3.Replacement of Obsolete 1 pc 100A Holec switchboard at Mbiama Microwave.                                                  4.Replacement of non-serviceable halyester panels for FGP, Abuja, Shore power and Oloma -  $0.831M                
5.Provision of Lube Oil Cooler Fan Motors for Solar G-8121 at Soku GP                                                   6.Procurement of 1unit fan GTG Cooler fan at BOGT
Total = $992,157
</t>
    </r>
    <r>
      <rPr>
        <b/>
        <sz val="10"/>
        <rFont val="Futura Medium"/>
      </rPr>
      <t xml:space="preserve"> 
</t>
    </r>
  </si>
  <si>
    <r>
      <rPr>
        <b/>
        <sz val="10"/>
        <color rgb="FFFF0000"/>
        <rFont val="Futura Medium"/>
      </rPr>
      <t xml:space="preserve">2.)	Provision of Major overhaul of CAT 342 engine and NATIONAL pump for 2 nos Driver/ D225 pumpset. 1 Unit at Nkali FS and1 Unit at Isimiri FS
3.) Major Overhaul of G342/D225 Pump sets 2 Units in Agbada 2 Flow and1 Unit in Agbada 1 Flow Station.
4.) Major Overhaul of 1no Obigbo Flow station EP2 G3408 DRIVER engine for Crude oil export pump
5.) Deployment of shielded ignition system on 12nos generators at Agbada AGG, Obigbo AGG, ImoR AGG
6.) Revamp of Obsolete Pump control system (Murphy TTD-T Crude oil pumpset controls on G342) at 6nos Pumps at Agbada 2 Flow Station
</t>
    </r>
    <r>
      <rPr>
        <b/>
        <sz val="10"/>
        <rFont val="Futura Medium"/>
      </rPr>
      <t xml:space="preserve">
</t>
    </r>
  </si>
  <si>
    <t xml:space="preserve">1. 3 pcs Mooring Grommets @$197,417.77 each, Total $592,253.31 ; ( 2 Yearly change out in SPM 1, 2 &amp; 3);                                                                                                                                        
</t>
  </si>
  <si>
    <r>
      <rPr>
        <b/>
        <sz val="10"/>
        <color rgb="FFFF0000"/>
        <rFont val="Segoe UI"/>
        <family val="2"/>
      </rPr>
      <t xml:space="preserve">2)	Installation and commissioning F$50k
3)	Transportation of 1Nos Instrument Air Compressor
</t>
    </r>
    <r>
      <rPr>
        <b/>
        <sz val="10"/>
        <color theme="4" tint="-0.249977111117893"/>
        <rFont val="Segoe UI"/>
        <family val="2"/>
      </rPr>
      <t xml:space="preserve">
</t>
    </r>
  </si>
  <si>
    <t xml:space="preserve">PO awaits completion of enquiry
Iinstallation and commissioning F$50k to be deferred till 2021
</t>
  </si>
  <si>
    <t>Procurement deferred till 2021</t>
  </si>
  <si>
    <r>
      <rPr>
        <b/>
        <sz val="11"/>
        <color rgb="FFFF0000"/>
        <rFont val="Calibri"/>
        <family val="2"/>
        <scheme val="minor"/>
      </rPr>
      <t>Procurement of 2 nos. portable fire pumps @ F$14,263.2 each</t>
    </r>
    <r>
      <rPr>
        <b/>
        <sz val="11"/>
        <color theme="9"/>
        <rFont val="Calibri"/>
        <family val="2"/>
        <scheme val="minor"/>
      </rPr>
      <t xml:space="preserve">
</t>
    </r>
  </si>
  <si>
    <t>PO awaits the completion of enquiry LEC May
Procurement of 2 nos. portable fire pumps deferred till 2021</t>
  </si>
  <si>
    <r>
      <rPr>
        <sz val="10"/>
        <color rgb="FFFF0000"/>
        <rFont val="Futura Medium"/>
      </rPr>
      <t xml:space="preserve">7)	Civil Construction - $2.22m but only 0.3m was approved in OP19. </t>
    </r>
    <r>
      <rPr>
        <b/>
        <sz val="10"/>
        <color rgb="FFFF0000"/>
        <rFont val="Futura Medium"/>
      </rPr>
      <t>Civil construction partial scope of $0.3m to be deferement to 2021</t>
    </r>
  </si>
  <si>
    <r>
      <rPr>
        <b/>
        <sz val="10"/>
        <color rgb="FFFF0000"/>
        <rFont val="Futura Medium"/>
      </rPr>
      <t>3)	Procurement of  Spectro Xepos, Pamas S40 and accessories for lube oil and fuel oil analysis equipment- $193k.</t>
    </r>
    <r>
      <rPr>
        <b/>
        <sz val="10"/>
        <color theme="4"/>
        <rFont val="Futura Medium"/>
      </rPr>
      <t xml:space="preserve">
</t>
    </r>
    <r>
      <rPr>
        <b/>
        <sz val="10"/>
        <color rgb="FFFF0000"/>
        <rFont val="Futura Medium"/>
      </rPr>
      <t>4)</t>
    </r>
    <r>
      <rPr>
        <b/>
        <sz val="10"/>
        <color theme="9"/>
        <rFont val="Futura Medium"/>
      </rPr>
      <t xml:space="preserve">	</t>
    </r>
    <r>
      <rPr>
        <b/>
        <sz val="10"/>
        <color rgb="FFFF0000"/>
        <rFont val="Futura Medium"/>
      </rPr>
      <t>Procurement of Jiskoot Lab Mixer, Orbital Shaker, Hot bath and other accessories for sample preparation - F$31.4k
5)	Installation of 1nos fume hood for the Organic Chloride equipment - $20k.</t>
    </r>
    <r>
      <rPr>
        <b/>
        <sz val="10"/>
        <color theme="9"/>
        <rFont val="Futura Medium"/>
      </rPr>
      <t xml:space="preserve">
</t>
    </r>
  </si>
  <si>
    <t>2)	Upgrade of Protection Relays for Switch Gear 201, 301, and 401. F$592K
3)	Procurement of 2nos 500KVA Distribution Transformers 6.6kV/.415kV @ $30K each =  F$60k
4)	Rehabilitation of High voltage switch room floor rehab. F$163K</t>
  </si>
  <si>
    <t>PO awaits the completion of enquiry LEC May (10685967)
Deferred till 2021:
1)	Upgrade of Protection Relays for Switch Gear 201, 301, and 401. F$592K
2)	Procurement of 2nos 500KVA Distribution Transformers 6.6kV/.415kV @ $30K each =  F$60k
3)	Rehabilitation of High voltage switch room floor rehab. F$163K</t>
  </si>
  <si>
    <t>UPS 501 Battery cabinet &amp; bypass cabinet - $65k
UPS 301 302 battery charger and rectifiers - $64k</t>
  </si>
  <si>
    <t>PR 1068013 - PO Awaits completion of enquiry
Deferred till 2021:
UPS 501 Battery cabinet &amp; bypass cabinet - $65k
UPS 301 302 battery charger and rectifiers - $64k</t>
  </si>
  <si>
    <r>
      <rPr>
        <b/>
        <sz val="10"/>
        <color rgb="FFFF0000"/>
        <rFont val="Futura Medium"/>
      </rPr>
      <t>Procurement and installation of fiscal meters for Produced Water, Condensate &amp; AGO measurements @ F$250k in yr 1 for the 
to be realigned for other critical meters**</t>
    </r>
    <r>
      <rPr>
        <b/>
        <sz val="10"/>
        <color theme="9"/>
        <rFont val="Futura Medium"/>
      </rPr>
      <t xml:space="preserve">
</t>
    </r>
  </si>
  <si>
    <t xml:space="preserve">PO awaits the completion of enquiry LEC May (10685967)
Deferred till 2021:
Procurement and installation of fiscal meters for Produced Water, Condensate &amp; AGO measurements @ F$250k in yr 1 for the </t>
  </si>
  <si>
    <t>Execution West</t>
  </si>
  <si>
    <t>Total Capex Budget</t>
  </si>
  <si>
    <t>Loaded Budget</t>
  </si>
  <si>
    <t xml:space="preserve">     -  Dropped activities</t>
  </si>
  <si>
    <t xml:space="preserve">     -  Ongoing activities</t>
  </si>
  <si>
    <t xml:space="preserve">     -  Planned activities</t>
  </si>
  <si>
    <t>Emergent activities</t>
  </si>
  <si>
    <t>F $</t>
  </si>
  <si>
    <t>%</t>
  </si>
  <si>
    <t>Gbaran AGC1 and 2  Contributes circa 170MMscf/d  to the JV bussiness bottomline. Non implementation of the this scope which is will be due within the next 4months  carries a potential risk of unit catastrophic failure which will keep the units down for a long haul and result to  following.
1) High flare volume  of circa 30mmscf/d and associated deferment of HGOR wells of circa 50kbbls/d
2) Potential shutdown of facility and high penalty payment to goverment due to flaring above target.
3) Potential company reputational issues with respect to SPDC and  NLNG gas SLAs and  flare impact to surrounding environment/Communities.</t>
  </si>
  <si>
    <t xml:space="preserve">SOKU AG2  Contributes circa 65MMscf/d  to the JV bussiness bottomline. Non implementation of the this scope which is already overdue  carries a potential risk of unit catastrophic failure which will keep the unit down for a long haul and result to  following.
1) High flare volume  of circa 12mmscf/d and associated deferment of HGOR wells of circa 7kbbls/d
2) Potential shutdown of facility and high penalty payment to goverment due to flaring above target.
3) Potential company reputational issues with respect to SPDC and  NLNG gas SLAs, inability to receive third party companies(Eronton,Newcross etc)Associated gas and  flare impact to surrounding environment/Communities and </t>
  </si>
  <si>
    <t xml:space="preserve"> DEFERRED SCOPE TO 2021</t>
  </si>
  <si>
    <t>AGG-Central</t>
  </si>
  <si>
    <t>AGG-West</t>
  </si>
  <si>
    <t>AGG-LAND</t>
  </si>
  <si>
    <r>
      <t xml:space="preserve">1)	</t>
    </r>
    <r>
      <rPr>
        <b/>
        <sz val="10"/>
        <color rgb="FFFF0000"/>
        <rFont val="Futura Medium"/>
      </rPr>
      <t>Procurement and replacement of passing valves Land Asset</t>
    </r>
    <r>
      <rPr>
        <b/>
        <sz val="10"/>
        <rFont val="Futura Medium"/>
      </rPr>
      <t xml:space="preserve">
3)	</t>
    </r>
    <r>
      <rPr>
        <b/>
        <sz val="10"/>
        <color rgb="FFFF0000"/>
        <rFont val="Futura Medium"/>
      </rPr>
      <t>Change out 3 pcs passing valves,27UZ131,27UZ232,27UZ352 passing in closed position</t>
    </r>
    <r>
      <rPr>
        <b/>
        <sz val="10"/>
        <rFont val="Futura Medium"/>
      </rPr>
      <t xml:space="preserve">
6)	</t>
    </r>
    <r>
      <rPr>
        <b/>
        <sz val="10"/>
        <color rgb="FFFF0000"/>
        <rFont val="Futura Medium"/>
      </rPr>
      <t>Replacement of 4pcs 10" Gate valve downstream of Coriolis meters 1 and 3</t>
    </r>
    <r>
      <rPr>
        <b/>
        <sz val="10"/>
        <rFont val="Futura Medium"/>
      </rPr>
      <t xml:space="preserve">
</t>
    </r>
    <r>
      <rPr>
        <b/>
        <sz val="10"/>
        <color rgb="FFFF0000"/>
        <rFont val="Futura Medium"/>
      </rPr>
      <t xml:space="preserve">7)	Replacement of 2 nos 8"X600 utility Gas PCV on Aba Gas line
8)	Replacement of 1 nos 6"X600 Aba Gas PCV
</t>
    </r>
    <r>
      <rPr>
        <b/>
        <sz val="10"/>
        <rFont val="Futura Medium"/>
      </rPr>
      <t xml:space="preserve">12)	</t>
    </r>
    <r>
      <rPr>
        <b/>
        <sz val="10"/>
        <color rgb="FFFF0000"/>
        <rFont val="Futura Medium"/>
      </rPr>
      <t>Replacement of 2 nos 6"X600 Isolation valve passing in closed position on the metering skid prover loop at  @ Ahia FS and Oguta FS</t>
    </r>
  </si>
  <si>
    <t>GBU Calms Control implementation - Outstanding scope</t>
  </si>
  <si>
    <t>1) Complementary Contract being put in-place.</t>
  </si>
  <si>
    <t>CDI payment for Soku LM1600 contract</t>
  </si>
  <si>
    <t>1) Inadvertly omitted NCDMB statutory payment associated with the delivered Soku AG3 PT last year [2019].</t>
  </si>
  <si>
    <t>65mmscf/d</t>
  </si>
  <si>
    <t>PO awaits the completion of enquiry (PR 10684101 ) LEC May
Regret; Power House Crane - 109k
Manlift - 92k
Sanitary Lift Pump - 18k</t>
  </si>
  <si>
    <r>
      <rPr>
        <b/>
        <sz val="10"/>
        <color theme="9"/>
        <rFont val="Futura Medium"/>
      </rPr>
      <t>Phase II of Upgrade of currently installed aqua-cell system and Sewage Treatment Plant.
1)	Propagation and bombardment of the macropytes -220K
2)	Inoculation of bioagents - 71.5K
3)	Rapid sand filter - 242K
4)	Equipment for site laboratory - 170.5K
5)	Phase III of Upgrade of currently installed aqua-cell system and Sewage Treatment Plant. - 125k
6)	Anti-Corrosion and Bitumen coating - 71.5K</t>
    </r>
    <r>
      <rPr>
        <sz val="10"/>
        <color theme="9"/>
        <rFont val="Futura Medium"/>
      </rPr>
      <t xml:space="preserve">
</t>
    </r>
    <r>
      <rPr>
        <sz val="10"/>
        <color rgb="FFFF0000"/>
        <rFont val="Futura Medium"/>
      </rPr>
      <t xml:space="preserve">7)	Civil Construction - $2.22m but only 0.3m was approved in OP19. </t>
    </r>
    <r>
      <rPr>
        <b/>
        <sz val="10"/>
        <color rgb="FFFF0000"/>
        <rFont val="Futura Medium"/>
      </rPr>
      <t>Civil construction partial scope of $0.3m to be deferement to 2021</t>
    </r>
  </si>
  <si>
    <r>
      <rPr>
        <b/>
        <sz val="10"/>
        <color rgb="FFFF0000"/>
        <rFont val="Futura Medium"/>
      </rPr>
      <t>1)  Procure and install OKGP FGC Motorised Crane - $0.08M - OABP to Execute</t>
    </r>
    <r>
      <rPr>
        <b/>
        <sz val="10"/>
        <color theme="1"/>
        <rFont val="Futura Medium"/>
      </rPr>
      <t xml:space="preserve">
</t>
    </r>
    <r>
      <rPr>
        <b/>
        <sz val="10"/>
        <color rgb="FFFF0000"/>
        <rFont val="Futura Medium"/>
      </rPr>
      <t>4) Gas Scrubber upgrade for Agbada FS 1, Agbada FS 2, Obele FS, Umuchem FS; AGG Scrubber revamp for Agbada AGG. The workscope involves revamp of the internal elements of all the scrubbers; Gas Scrubber upgrade for Imo 1, Nkali FS, Isimiri FS; AGG Scrubber revamp for Imo AGG. The workscope involves revamp of the internal elements of all the scrubbers. - $0.24M - Regret</t>
    </r>
    <r>
      <rPr>
        <b/>
        <sz val="10"/>
        <color theme="1"/>
        <rFont val="Futura Medium"/>
      </rPr>
      <t xml:space="preserve">
</t>
    </r>
    <r>
      <rPr>
        <b/>
        <sz val="10"/>
        <color rgb="FFFF0000"/>
        <rFont val="Futura Medium"/>
      </rPr>
      <t xml:space="preserve">5)  Procure 1nos moisture analyzer for Agbada AGG Plant @ $0.110M - Regret
6) Upgrade of Switchboards and Switchgears - $0.4M - Regret  
8) UPS systems Revamp at Gbaran and Crude Loading Platform at Bonny - $0.965M - Moved from Land WBS  C.NG.PAE.DF.20.067 to Central 
</t>
    </r>
  </si>
  <si>
    <r>
      <rPr>
        <b/>
        <sz val="10"/>
        <color rgb="FFFF0000"/>
        <rFont val="Futura Medium"/>
      </rPr>
      <t>1</t>
    </r>
    <r>
      <rPr>
        <b/>
        <sz val="10"/>
        <color theme="4"/>
        <rFont val="Futura Medium"/>
      </rPr>
      <t>.</t>
    </r>
    <r>
      <rPr>
        <b/>
        <sz val="10"/>
        <color rgb="FFFF0000"/>
        <rFont val="Futura Medium"/>
      </rPr>
      <t xml:space="preserve">Replacement defective of 6" and 8" Goodwin check valve and manual valves in F$100k </t>
    </r>
    <r>
      <rPr>
        <b/>
        <sz val="10"/>
        <color theme="4"/>
        <rFont val="Futura Medium"/>
      </rPr>
      <t xml:space="preserve">    
</t>
    </r>
  </si>
  <si>
    <t>AGG-CENTRAL</t>
  </si>
  <si>
    <t>Gbaran Fuel Gas Annual Certification-$0.1M               
Corroded Nuts and Bolts in Gbaran $0.3M</t>
  </si>
  <si>
    <t>Load Bank 11KV/11MW</t>
  </si>
  <si>
    <t>Required to complete the Calms control and the Power improvement program</t>
  </si>
  <si>
    <t>Execution - Central</t>
  </si>
  <si>
    <t>From 2019 Pos</t>
  </si>
  <si>
    <t>Total</t>
  </si>
  <si>
    <t>After discounting the 2019 POs</t>
  </si>
  <si>
    <t xml:space="preserve">FOT Control Retrofit and package system upgrade for 1 unit (1.7M)
</t>
  </si>
  <si>
    <r>
      <t xml:space="preserve">3) Issued PO to Solar  for FOT Control retrofit- PO (4510430832) - F$1,496,616
</t>
    </r>
    <r>
      <rPr>
        <sz val="11"/>
        <color rgb="FFFF0000"/>
        <rFont val="Futura Medium"/>
      </rPr>
      <t>Note: 2019 spent has depleted WBS by $355k</t>
    </r>
  </si>
  <si>
    <r>
      <rPr>
        <b/>
        <sz val="10"/>
        <color rgb="FFFF0000"/>
        <rFont val="Futura Medium"/>
      </rPr>
      <t xml:space="preserve">(1)1 RO Main pump; 1 RO transfer Pump; 1 TEG booster pumps; 1 water transfer pumps-                             (2)Revamp 1 number Instrument Air Dryer at Bonny - </t>
    </r>
    <r>
      <rPr>
        <b/>
        <sz val="10"/>
        <color theme="4"/>
        <rFont val="Futura Medium"/>
      </rPr>
      <t xml:space="preserve"> </t>
    </r>
    <r>
      <rPr>
        <b/>
        <sz val="10"/>
        <color rgb="FFFF0000"/>
        <rFont val="Futura Medium"/>
      </rPr>
      <t xml:space="preserve">Installation of additional gas generator (G3512) at NunR . Bonny 2 nos Sulzer pumps  -$986,252  (PR 10676182)  
</t>
    </r>
    <r>
      <rPr>
        <b/>
        <sz val="10"/>
        <color theme="4"/>
        <rFont val="Futura Medium"/>
      </rPr>
      <t xml:space="preserve">     
</t>
    </r>
    <r>
      <rPr>
        <b/>
        <sz val="10"/>
        <color rgb="FFFF0000"/>
        <rFont val="Futura Medium"/>
      </rPr>
      <t xml:space="preserve">Total= F$1,294,266          </t>
    </r>
    <r>
      <rPr>
        <b/>
        <sz val="10"/>
        <color rgb="FF00B050"/>
        <rFont val="Futura Medium"/>
      </rPr>
      <t xml:space="preserve">                             </t>
    </r>
    <r>
      <rPr>
        <b/>
        <sz val="10"/>
        <color rgb="FFFF0000"/>
        <rFont val="Futura Medium"/>
      </rPr>
      <t xml:space="preserve">                    </t>
    </r>
    <r>
      <rPr>
        <b/>
        <sz val="10"/>
        <color theme="4"/>
        <rFont val="Futura Medium"/>
      </rPr>
      <t xml:space="preserve"> </t>
    </r>
    <r>
      <rPr>
        <b/>
        <sz val="10"/>
        <color rgb="FF00B050"/>
        <rFont val="Futura Medium"/>
      </rPr>
      <t xml:space="preserve"> </t>
    </r>
    <r>
      <rPr>
        <b/>
        <sz val="10"/>
        <color rgb="FFFF0000"/>
        <rFont val="Futura Medium"/>
      </rPr>
      <t xml:space="preserve">                    </t>
    </r>
  </si>
  <si>
    <r>
      <rPr>
        <b/>
        <sz val="10"/>
        <color rgb="FF7030A0"/>
        <rFont val="Futura Medium"/>
      </rPr>
      <t>4510435625 for 7nos Sanitary lift pumps worth $32k. Budget realignment is required from WBS O.NG.PTW.IFU.FAC.724FP.	
Awaiting release of PR 10685119 (Procurement of 2Nos Arc Welding Machine at $3.4k)</t>
    </r>
    <r>
      <rPr>
        <b/>
        <sz val="10"/>
        <color theme="9"/>
        <rFont val="Futura Medium"/>
      </rPr>
      <t xml:space="preserve">	
1)	Replacement of WDP House 8ton Gantry Crane 1 @ F$116K</t>
    </r>
    <r>
      <rPr>
        <b/>
        <sz val="10"/>
        <color theme="4" tint="-0.249977111117893"/>
        <rFont val="Futura Medium"/>
      </rPr>
      <t xml:space="preserve">
</t>
    </r>
    <r>
      <rPr>
        <b/>
        <sz val="10"/>
        <color rgb="FFFF0000"/>
        <rFont val="Futura Medium"/>
      </rPr>
      <t>2)	Replacement Power House 10ton Gantry Crane 1 @ F$109.6K</t>
    </r>
    <r>
      <rPr>
        <b/>
        <sz val="10"/>
        <color theme="9"/>
        <rFont val="Futura Medium"/>
      </rPr>
      <t xml:space="preserve">
3)	CLP 12ton Gantry Crane 1 @ F$124.04K
</t>
    </r>
    <r>
      <rPr>
        <b/>
        <sz val="10"/>
        <color rgb="FFFF0000"/>
        <rFont val="Futura Medium"/>
      </rPr>
      <t xml:space="preserve">4)	Procurement of1No. 15Ton x 60ft Manlift = F$92.83k
</t>
    </r>
    <r>
      <rPr>
        <b/>
        <sz val="10"/>
        <color rgb="FF00B050"/>
        <rFont val="Futura Medium"/>
      </rPr>
      <t>5)	Procurement of 5Nos. Sanitary Lift Pumps = F$18.95k</t>
    </r>
    <r>
      <rPr>
        <b/>
        <sz val="10"/>
        <color rgb="FFFF0000"/>
        <rFont val="Futura Medium"/>
      </rPr>
      <t xml:space="preserve">
</t>
    </r>
    <r>
      <rPr>
        <b/>
        <sz val="10"/>
        <color theme="9"/>
        <rFont val="Futura Medium"/>
      </rPr>
      <t>6)	Procurement of 2Nos. Arc Welding Machines = F$4.75k</t>
    </r>
    <r>
      <rPr>
        <b/>
        <sz val="10"/>
        <color theme="4" tint="-0.249977111117893"/>
        <rFont val="Futura Medium"/>
      </rPr>
      <t xml:space="preserve">
</t>
    </r>
    <r>
      <rPr>
        <b/>
        <sz val="10"/>
        <color theme="4"/>
        <rFont val="Futura Medium"/>
      </rPr>
      <t>Completed the delivery of Ordered workshop equipment in 2019 (PO 4510422529 TANK-TOTE-SPEDFLO-SS-316-TT-1000 l &amp; PO 4510419145 BEARINGKIT_PUMP_INJECTION - $218K.</t>
    </r>
    <r>
      <rPr>
        <b/>
        <sz val="10"/>
        <color theme="1"/>
        <rFont val="Futura Medium"/>
      </rPr>
      <t xml:space="preserve"> Resulting in Budget overrun of S384k </t>
    </r>
  </si>
  <si>
    <r>
      <rPr>
        <b/>
        <sz val="11"/>
        <color rgb="FF7030A0"/>
        <rFont val="Calibri"/>
        <family val="2"/>
        <scheme val="minor"/>
      </rPr>
      <t>2 nos portable fire pump ordered on previous line. Will be reallocated</t>
    </r>
    <r>
      <rPr>
        <b/>
        <sz val="11"/>
        <color theme="9"/>
        <rFont val="Calibri"/>
        <family val="2"/>
        <scheme val="minor"/>
      </rPr>
      <t xml:space="preserve">
Procurement of 3nos. portable fire pumps @ F$7,131.60
</t>
    </r>
    <r>
      <rPr>
        <b/>
        <sz val="11"/>
        <color rgb="FFFF0000"/>
        <rFont val="Calibri"/>
        <family val="2"/>
        <scheme val="minor"/>
      </rPr>
      <t>Procurement of 2 nos. portable fire pumps @ F$14,263.2 each</t>
    </r>
    <r>
      <rPr>
        <b/>
        <sz val="11"/>
        <color theme="9"/>
        <rFont val="Calibri"/>
        <family val="2"/>
        <scheme val="minor"/>
      </rPr>
      <t xml:space="preserve">
</t>
    </r>
  </si>
  <si>
    <r>
      <rPr>
        <b/>
        <sz val="10"/>
        <color rgb="FF7030A0"/>
        <rFont val="Futura Medium"/>
      </rPr>
      <t>PR 10685967 for 5nos lube oil coolers at $60k. Awaiting PO creation since March</t>
    </r>
    <r>
      <rPr>
        <b/>
        <sz val="10"/>
        <color theme="9"/>
        <rFont val="Futura Medium"/>
      </rPr>
      <t xml:space="preserve">		
Procurement/Replacement of 6nos Export Pump Lube Oil Coolers @ F$70.02K</t>
    </r>
  </si>
  <si>
    <r>
      <rPr>
        <b/>
        <sz val="10"/>
        <color rgb="FF7030A0"/>
        <rFont val="Futura Medium"/>
      </rPr>
      <t>PO 1-  4510438559 (KNIGHTSEDGE NIGERIA LTD ) ROD - 29/08/2020  &amp; PO 2 -  4510437225 (IKOSH  NIGERIA LIMITED ) R0D - 29/07/2020</t>
    </r>
    <r>
      <rPr>
        <b/>
        <sz val="10"/>
        <color theme="9"/>
        <rFont val="Futura Medium"/>
      </rPr>
      <t xml:space="preserve">
Change out of UPS 201, 202, 501, 611, 622, 623
Battery cabinet &amp; bypass cabinet for UPS 20kVA
UPS622 battery Charger &amp; Rectifier - $69k
UPS 623 battery Charger &amp; Rectifier  - $69k
UPS 611 Battery cabinet &amp; bypass cabinet - $65k
</t>
    </r>
    <r>
      <rPr>
        <b/>
        <sz val="10"/>
        <color rgb="FFFF0000"/>
        <rFont val="Futura Medium"/>
      </rPr>
      <t>UPS 501 Battery cabinet &amp; bypass cabinet - $65k
UPS 301 302 battery charger and rectifiers - $64k</t>
    </r>
  </si>
  <si>
    <r>
      <rPr>
        <b/>
        <sz val="10"/>
        <color rgb="FF7030A0"/>
        <rFont val="Futura Medium"/>
      </rPr>
      <t>PO 4510433260; 4510432902 &amp; 4510433257 = $64K</t>
    </r>
    <r>
      <rPr>
        <b/>
        <sz val="10"/>
        <color theme="4"/>
        <rFont val="Futura Medium"/>
      </rPr>
      <t xml:space="preserve">
Procure LCV for IGF Inlet 1 Nos 18"  x 150 - F$19.23k 
Procure and install 3 Nos 16" x 150 Butterfly Valves - $20.5k
</t>
    </r>
    <r>
      <rPr>
        <b/>
        <sz val="10"/>
        <color theme="9"/>
        <rFont val="Futura Medium"/>
      </rPr>
      <t>Procure and install 3 Nos 8" x 150 Butterfly Valves - $15k</t>
    </r>
    <r>
      <rPr>
        <b/>
        <sz val="10"/>
        <color theme="4"/>
        <rFont val="Futura Medium"/>
      </rPr>
      <t xml:space="preserve">
Procure and install  3 Nos 6" x 150   Butterfly Valves  - $20k
</t>
    </r>
    <r>
      <rPr>
        <b/>
        <sz val="10"/>
        <color theme="9"/>
        <rFont val="Futura Medium"/>
      </rPr>
      <t xml:space="preserve">Procure and install 1Nos. Solar Gas Turbine Gas Inlet Shut Down Valve = F$81k
</t>
    </r>
    <r>
      <rPr>
        <b/>
        <sz val="10"/>
        <color theme="1"/>
        <rFont val="Futura Medium"/>
      </rPr>
      <t xml:space="preserve">
</t>
    </r>
    <r>
      <rPr>
        <b/>
        <sz val="10"/>
        <color rgb="FFFF0000"/>
        <rFont val="Futura Medium"/>
      </rPr>
      <t>Scope deferement of procurement of valves to 2021 = $67k</t>
    </r>
  </si>
  <si>
    <t xml:space="preserve">PO awaits completion of enquiry
</t>
  </si>
  <si>
    <r>
      <rPr>
        <b/>
        <sz val="10"/>
        <color rgb="FF7030A0"/>
        <rFont val="Segoe UI"/>
        <family val="2"/>
      </rPr>
      <t xml:space="preserve">PR 10688170
MoC number 71530 
220k
</t>
    </r>
    <r>
      <rPr>
        <b/>
        <sz val="10"/>
        <color theme="9"/>
        <rFont val="Segoe UI"/>
        <family val="2"/>
      </rPr>
      <t xml:space="preserve">
1)	Procurement and installation of 1Nos Instrument Air Compressor  </t>
    </r>
  </si>
  <si>
    <r>
      <rPr>
        <b/>
        <sz val="10"/>
        <color theme="9"/>
        <rFont val="Futura Medium"/>
      </rPr>
      <t xml:space="preserve">
</t>
    </r>
    <r>
      <rPr>
        <b/>
        <sz val="10"/>
        <color rgb="FF7030A0"/>
        <rFont val="Futura Medium"/>
      </rPr>
      <t>Awaiting BFM approval</t>
    </r>
    <r>
      <rPr>
        <b/>
        <sz val="10"/>
        <color theme="9"/>
        <rFont val="Futura Medium"/>
      </rPr>
      <t xml:space="preserve">
1)	Procurement and installation of Agilent gas Chromatograph for fluid fingerprint analysis - F$120k
2)	Purchase Filter Blocking Tendency tester, Coulometer, Water distiller, Colorimeter, flashpoint tester and OptiDist -$105.8k</t>
    </r>
    <r>
      <rPr>
        <b/>
        <sz val="10"/>
        <color theme="4"/>
        <rFont val="Futura Medium"/>
      </rPr>
      <t xml:space="preserve">
</t>
    </r>
    <r>
      <rPr>
        <b/>
        <sz val="10"/>
        <color rgb="FFFF0000"/>
        <rFont val="Futura Medium"/>
      </rPr>
      <t>3)	Procurement of  Spectro Xepos, Pamas S40 and accessories for lube oil and fuel oil analysis equipment- $193k.</t>
    </r>
    <r>
      <rPr>
        <b/>
        <sz val="10"/>
        <color theme="4"/>
        <rFont val="Futura Medium"/>
      </rPr>
      <t xml:space="preserve">
</t>
    </r>
    <r>
      <rPr>
        <b/>
        <sz val="10"/>
        <color rgb="FFFF0000"/>
        <rFont val="Futura Medium"/>
      </rPr>
      <t>4)</t>
    </r>
    <r>
      <rPr>
        <b/>
        <sz val="10"/>
        <color theme="9"/>
        <rFont val="Futura Medium"/>
      </rPr>
      <t xml:space="preserve">	</t>
    </r>
    <r>
      <rPr>
        <b/>
        <sz val="10"/>
        <color rgb="FFFF0000"/>
        <rFont val="Futura Medium"/>
      </rPr>
      <t>Procurement of Jiskoot Lab Mixer, Orbital Shaker, Hot bath and other accessories for sample preparation - F$31.4k
5)	Installation of 1nos fume hood for the Organic Chloride equipment - $20k.</t>
    </r>
    <r>
      <rPr>
        <b/>
        <sz val="10"/>
        <color theme="9"/>
        <rFont val="Futura Medium"/>
      </rPr>
      <t xml:space="preserve">
</t>
    </r>
  </si>
  <si>
    <r>
      <rPr>
        <b/>
        <sz val="10"/>
        <color rgb="FF7030A0"/>
        <rFont val="Futura Medium"/>
      </rPr>
      <t>Rehabilitation of High voltage switch room floor rehab. F$163K</t>
    </r>
    <r>
      <rPr>
        <b/>
        <sz val="10"/>
        <color rgb="FF00B050"/>
        <rFont val="Futura Medium"/>
      </rPr>
      <t xml:space="preserve">
1)	Procurement of 2nos 500KVA Distribution Transformers 6.6kV/.415kV @ $30K </t>
    </r>
    <r>
      <rPr>
        <b/>
        <sz val="10"/>
        <color rgb="FFFF0000"/>
        <rFont val="Futura Medium"/>
      </rPr>
      <t xml:space="preserve">
2)	Upgrade of Protection Relays for Switch Gear 201, 301, and 401. F$592K
3)	Procurement of 2nos 500KVA Distribution Transformers 6.6kV/.415kV @ $30K each =  F$60k
</t>
    </r>
  </si>
  <si>
    <r>
      <rPr>
        <b/>
        <sz val="10"/>
        <color rgb="FF7030A0"/>
        <rFont val="Futura Medium"/>
      </rPr>
      <t>Site survey completed. Handed over to Project Team</t>
    </r>
    <r>
      <rPr>
        <b/>
        <sz val="10"/>
        <color theme="9"/>
        <rFont val="Futura Medium"/>
      </rPr>
      <t xml:space="preserve">
Phase 1
FOT to South Bank Transmission line upgrade: Overhead Cables and Wooden poles replacement, Inspection of 33 KV (HV) Power Transmission Lines from FOT to Southbank, Substation integrity checks (transformer, XLPE cables &amp; feeder pillar, Earthing system) = F$480K
Phase 2
1. 240k in 2020 - Study and design
2. 550k in 2021 -  Execution (material &amp; construction)</t>
    </r>
  </si>
  <si>
    <r>
      <rPr>
        <b/>
        <sz val="10"/>
        <color rgb="FF7030A0"/>
        <rFont val="Futura Medium"/>
      </rPr>
      <t>Awaiting commitment Control Approval</t>
    </r>
    <r>
      <rPr>
        <b/>
        <sz val="10"/>
        <color theme="9"/>
        <rFont val="Futura Medium"/>
      </rPr>
      <t xml:space="preserve">
Sea Eagle Rundown Cooler (Heat Exchanger) Refurbishment
Materials - Procurement of materials (Channel plates, bolts &amp; tube, accessor</t>
    </r>
  </si>
  <si>
    <r>
      <rPr>
        <b/>
        <sz val="10"/>
        <color rgb="FF7030A0"/>
        <rFont val="Futura Medium"/>
      </rPr>
      <t>Awaiting NAPIMS work order authorisation</t>
    </r>
    <r>
      <rPr>
        <b/>
        <sz val="10"/>
        <color theme="9"/>
        <rFont val="Futura Medium"/>
      </rPr>
      <t xml:space="preserve">
Sea Eagle Power Management System (PMS) Upgrade.
2020 Scope: Design and material procurement (by OEM) F$499,550</t>
    </r>
  </si>
  <si>
    <r>
      <rPr>
        <b/>
        <sz val="11"/>
        <color rgb="FF7030A0"/>
        <rFont val="Futura Medium"/>
      </rPr>
      <t>Completed construction drawings and verification; CTR to be progressed to PO</t>
    </r>
    <r>
      <rPr>
        <b/>
        <sz val="11"/>
        <color theme="9"/>
        <rFont val="Futura Medium"/>
      </rPr>
      <t xml:space="preserve">
Refurbishment of severely corroded Sea Eagle Flash Gas Compressor Aftercooler cowlings - Bank  1- $158k</t>
    </r>
    <r>
      <rPr>
        <b/>
        <sz val="11"/>
        <color rgb="FFFF0000"/>
        <rFont val="Futura Medium"/>
      </rPr>
      <t xml:space="preserve">
Refurbishment of severely corroded Sea Eagle Flash Gas Compressor Aftercooler cowlings - Bank 2 - $158k</t>
    </r>
  </si>
  <si>
    <r>
      <rPr>
        <b/>
        <sz val="10"/>
        <color rgb="FF7030A0"/>
        <rFont val="Futura Medium"/>
      </rPr>
      <t xml:space="preserve">PO 4510421445 - to be picked up from OEM (FCA)
PO 4510430795 - to be picked up from OEM (FCA)
PO 4510424176 - delivered
PO 4510424356 - delivered
PO 4510428862 - delivered
OEM Overhaul service  deferred till next year
</t>
    </r>
    <r>
      <rPr>
        <b/>
        <sz val="10"/>
        <color theme="4"/>
        <rFont val="Futura Medium"/>
      </rPr>
      <t xml:space="preserve">
Procurement of spares for 2 nos pump overhaul @  $92,422.55 * 2pumps = $184,845.10
</t>
    </r>
    <r>
      <rPr>
        <b/>
        <sz val="10"/>
        <color rgb="FF00B050"/>
        <rFont val="Futura Medium"/>
      </rPr>
      <t xml:space="preserve">FSR rate @ $3836.40 * 42Days  =  $161,128.8
Mob/Demob (x1) = $16,000 </t>
    </r>
  </si>
  <si>
    <r>
      <rPr>
        <b/>
        <sz val="10"/>
        <color rgb="FF7030A0"/>
        <rFont val="Segoe UI"/>
        <family val="2"/>
      </rPr>
      <t>1) Procurement of spares for Crude evacuation/export pump (driver) major overhaul for 3 pumps @ $660k</t>
    </r>
    <r>
      <rPr>
        <b/>
        <sz val="10"/>
        <color theme="4"/>
        <rFont val="Segoe UI"/>
        <family val="2"/>
      </rPr>
      <t xml:space="preserve">
</t>
    </r>
    <r>
      <rPr>
        <b/>
        <sz val="10"/>
        <color theme="9"/>
        <rFont val="Segoe UI"/>
        <family val="2"/>
      </rPr>
      <t xml:space="preserve">Overhaul of spares of Pump Opukushi pump (after further optimisation) = $150k
</t>
    </r>
  </si>
  <si>
    <r>
      <rPr>
        <b/>
        <sz val="10"/>
        <color rgb="FF7030A0"/>
        <rFont val="Futura Medium"/>
      </rPr>
      <t>Awaiting CC approval from last week's West CLP session.</t>
    </r>
    <r>
      <rPr>
        <b/>
        <sz val="10"/>
        <color rgb="FFFF0000"/>
        <rFont val="Futura Medium"/>
      </rPr>
      <t xml:space="preserve">
Procurement and installation of 2 Nos Fire Jockey Pumps =  F$289.78K</t>
    </r>
  </si>
  <si>
    <t>PO 4510433935 issued for site survey. Site survey completed and report issued. Activity handed over to Project Team for execution.
Balance $238k to partly fund Sea Eagle Rundown Cooler.</t>
  </si>
  <si>
    <r>
      <t xml:space="preserve">a. Procurement and installation 2nos IQT Actuators and 15nos Pakboxes - F$350k (Procurement of Rotork JB &amp; ENRAF Gauges $32K
</t>
    </r>
    <r>
      <rPr>
        <b/>
        <sz val="10"/>
        <color theme="9"/>
        <rFont val="Futura Medium"/>
      </rPr>
      <t>a. Procurement and installation 6nos IQT Actuators and 15nos Pakboxes - F$350k (Procurement of Rotork JB &amp; ENRAF Gauges $79K- PR 10679315 &amp; 10686278 - Procurement of Rotork JB &amp; ENRAF Gauges ($79k) yet to matured to PO</t>
    </r>
    <r>
      <rPr>
        <b/>
        <sz val="10"/>
        <color theme="4"/>
        <rFont val="Futura Medium"/>
      </rPr>
      <t xml:space="preserve">
</t>
    </r>
    <r>
      <rPr>
        <b/>
        <sz val="10"/>
        <color theme="9"/>
        <rFont val="Futura Medium"/>
      </rPr>
      <t>b. Procurement and installation of Pakscan control system
i) Pakscan IIE 120 Channel Master Station display Module PS100 @ $18K each 
ii) Power Supply Module PS210 @ $ 2K each</t>
    </r>
    <r>
      <rPr>
        <b/>
        <sz val="10"/>
        <color theme="4"/>
        <rFont val="Futura Medium"/>
      </rPr>
      <t xml:space="preserve">
</t>
    </r>
    <r>
      <rPr>
        <b/>
        <sz val="10"/>
        <color rgb="FFFF0000"/>
        <rFont val="Futura Medium"/>
      </rPr>
      <t xml:space="preserve">
Scope deferement of 3nos pakboxes to 2021 = $72k</t>
    </r>
  </si>
  <si>
    <r>
      <rPr>
        <b/>
        <sz val="10"/>
        <color rgb="FF7030A0"/>
        <rFont val="Futura Medium"/>
      </rPr>
      <t>Activity deferred till 2021. Funds to be released for rundown cooler refurbishment.</t>
    </r>
    <r>
      <rPr>
        <b/>
        <sz val="10"/>
        <color theme="9"/>
        <rFont val="Futura Medium"/>
      </rPr>
      <t xml:space="preserve">
Sea Eagle Inert Gas Generator Control System Upgrade:
2020 Scope: Design and  Spares Procurement:$400k</t>
    </r>
  </si>
  <si>
    <t>*Activity deferred till 2021</t>
  </si>
  <si>
    <t>Issue PO to vendor asap by 31st July
$70K to be returned</t>
  </si>
  <si>
    <t>Issue PO asap before 31st July</t>
  </si>
  <si>
    <r>
      <rPr>
        <b/>
        <sz val="11"/>
        <color rgb="FF7030A0"/>
        <rFont val="Calibri"/>
        <family val="2"/>
        <scheme val="minor"/>
      </rPr>
      <t>4510404096 (3nos propak internal X731 worth 306k in total).  About 76k is required for propak installation.</t>
    </r>
    <r>
      <rPr>
        <b/>
        <sz val="11"/>
        <color theme="9"/>
        <rFont val="Calibri"/>
        <family val="2"/>
        <scheme val="minor"/>
      </rPr>
      <t xml:space="preserve">
1)	Purchase of spares and rehabilitation of 1nos induced gas floatation (IGF) @ F$76K
</t>
    </r>
  </si>
  <si>
    <t xml:space="preserve">Materials ordered and ariving soon. $76K is for installation and additional $72K needed for corrective works on the IGF. Issue PO before 31st July.
</t>
  </si>
  <si>
    <t>1)	Replacement of WDP House 8ton Gantry Crane 1 @ F$116K - Dropped
3)	CLP 12ton Gantry Crane 1 @ F$124.04K - Dropped
6)           Procurement of 2Nos. Arc Welding Machines = F$4.75k - Issue PO before 31st July.</t>
  </si>
  <si>
    <t>Dropped but issue PO with notional budget</t>
  </si>
  <si>
    <t>PO issued for 2 portable fire pumps, confirm EDD</t>
  </si>
  <si>
    <t>Deffered to next year. Move to Eng</t>
  </si>
  <si>
    <t>Put this in the notional budget. Move to Chemistry team</t>
  </si>
  <si>
    <t>Issue PO before 31st of July</t>
  </si>
  <si>
    <t>Issue PO for the execution before 31st July</t>
  </si>
  <si>
    <t xml:space="preserve"> Funds to be used in EA rundown cooler</t>
  </si>
  <si>
    <t>PO issued - EDD is August</t>
  </si>
  <si>
    <t>PR for Enraf guages to be converted to PO before 31st July</t>
  </si>
  <si>
    <t>Procure LCV for IGF Inlet 1 Nos 18"  x 150 - F$19.23k  - defered to 2021
All butterfly valves have been ordered
Solar GT ISV ordered on OPEX</t>
  </si>
  <si>
    <t>Load the amount in the wbs. Get confirmation from the vendors on delivery timeline. Tobe reviewed by 31st july.</t>
  </si>
  <si>
    <t>Proceed with the work and PO issuence before 31st July</t>
  </si>
  <si>
    <t>Deffered to next year.</t>
  </si>
  <si>
    <t>Focus on material delivery and work on contracting and price negotiation. Services should be done next year.</t>
  </si>
  <si>
    <t>Deffered to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</si>
</sst>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_);_(* \(#,##0\);_(* &quot;-&quot;??_);_(@_)"/>
  </numFmts>
  <fonts count="47"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Calibri"/>
      <family val="2"/>
      <scheme val="minor"/>
    </font>
    <font>
      <sz val="10"/>
      <color theme="1"/>
      <name val="Calibri"/>
      <family val="2"/>
      <scheme val="minor"/>
    </font>
    <font>
      <b/>
      <sz val="11"/>
      <color theme="1"/>
      <name val="Futura Medium"/>
    </font>
    <font>
      <b/>
      <sz val="11"/>
      <name val="Futura Medium"/>
    </font>
    <font>
      <b/>
      <sz val="11"/>
      <color rgb="FFFF0000"/>
      <name val="Futura Medium"/>
    </font>
    <font>
      <b/>
      <sz val="10"/>
      <color theme="1"/>
      <name val="Futura Medium"/>
    </font>
    <font>
      <sz val="11"/>
      <name val="Calibri"/>
      <family val="2"/>
    </font>
    <font>
      <sz val="10"/>
      <color theme="1"/>
      <name val="Futura Medium"/>
    </font>
    <font>
      <b/>
      <sz val="14"/>
      <name val="Futura Medium"/>
    </font>
    <font>
      <sz val="10"/>
      <color rgb="FFFF0000"/>
      <name val="Futura Medium"/>
    </font>
    <font>
      <b/>
      <sz val="10"/>
      <name val="Futura Medium"/>
    </font>
    <font>
      <b/>
      <sz val="10"/>
      <color rgb="FFFF0000"/>
      <name val="Futura Medium"/>
    </font>
    <font>
      <sz val="11"/>
      <name val="Futura Medium"/>
    </font>
    <font>
      <b/>
      <sz val="14"/>
      <color theme="1"/>
      <name val="Futura Medium"/>
    </font>
    <font>
      <b/>
      <sz val="10"/>
      <color rgb="FF00B050"/>
      <name val="Futura Medium"/>
    </font>
    <font>
      <sz val="10"/>
      <name val="Futura Medium"/>
    </font>
    <font>
      <sz val="11"/>
      <color rgb="FFFF0000"/>
      <name val="Futura Medium"/>
    </font>
    <font>
      <b/>
      <sz val="14"/>
      <name val="Calibri"/>
      <family val="2"/>
      <scheme val="minor"/>
    </font>
    <font>
      <b/>
      <sz val="12"/>
      <color theme="1"/>
      <name val="Futura Medium"/>
    </font>
    <font>
      <sz val="9"/>
      <color theme="1"/>
      <name val="Futura Medium"/>
    </font>
    <font>
      <sz val="10"/>
      <name val="Calibri"/>
      <family val="2"/>
      <scheme val="minor"/>
    </font>
    <font>
      <sz val="9"/>
      <color theme="1"/>
      <name val="Calibri"/>
      <family val="2"/>
      <scheme val="minor"/>
    </font>
    <font>
      <b/>
      <sz val="10"/>
      <color theme="1"/>
      <name val="Calibri"/>
      <family val="2"/>
      <scheme val="minor"/>
    </font>
    <font>
      <b/>
      <sz val="10"/>
      <color rgb="FFFF0000"/>
      <name val="Calibri"/>
      <family val="2"/>
      <scheme val="minor"/>
    </font>
    <font>
      <sz val="11"/>
      <color theme="1"/>
      <name val="Futura Medium"/>
    </font>
    <font>
      <b/>
      <sz val="10"/>
      <color theme="4" tint="-0.249977111117893"/>
      <name val="Futura Medium"/>
    </font>
    <font>
      <b/>
      <sz val="10"/>
      <color theme="4"/>
      <name val="Futura Medium"/>
    </font>
    <font>
      <b/>
      <sz val="12"/>
      <color rgb="FFFF0000"/>
      <name val="Futura Medium"/>
    </font>
    <font>
      <b/>
      <sz val="10"/>
      <color theme="9"/>
      <name val="Futura Medium"/>
    </font>
    <font>
      <b/>
      <sz val="12"/>
      <name val="Futura Medium"/>
    </font>
    <font>
      <b/>
      <sz val="10"/>
      <color theme="4"/>
      <name val="Segoe UI"/>
      <family val="2"/>
    </font>
    <font>
      <b/>
      <sz val="10"/>
      <color theme="9"/>
      <name val="Segoe UI"/>
      <family val="2"/>
    </font>
    <font>
      <b/>
      <sz val="10"/>
      <color theme="4" tint="-0.249977111117893"/>
      <name val="Segoe UI"/>
      <family val="2"/>
    </font>
    <font>
      <b/>
      <sz val="10"/>
      <color rgb="FFFF0000"/>
      <name val="Segoe UI"/>
      <family val="2"/>
    </font>
    <font>
      <sz val="10"/>
      <color theme="9"/>
      <name val="Futura Medium"/>
    </font>
    <font>
      <b/>
      <sz val="11"/>
      <color theme="9"/>
      <name val="Calibri"/>
      <family val="2"/>
      <scheme val="minor"/>
    </font>
    <font>
      <b/>
      <sz val="11"/>
      <color rgb="FFFF0000"/>
      <name val="Calibri"/>
      <family val="2"/>
      <scheme val="minor"/>
    </font>
    <font>
      <b/>
      <sz val="11"/>
      <color theme="9"/>
      <name val="Futura Medium"/>
    </font>
    <font>
      <b/>
      <sz val="12"/>
      <color theme="1"/>
      <name val="Calibri"/>
      <family val="2"/>
      <scheme val="minor"/>
    </font>
    <font>
      <sz val="8"/>
      <name val="Calibri"/>
      <family val="2"/>
      <scheme val="minor"/>
    </font>
    <font>
      <b/>
      <sz val="11"/>
      <color rgb="FF7030A0"/>
      <name val="Calibri"/>
      <family val="2"/>
      <scheme val="minor"/>
    </font>
    <font>
      <b/>
      <sz val="10"/>
      <color rgb="FF7030A0"/>
      <name val="Segoe UI"/>
      <family val="2"/>
    </font>
    <font>
      <b/>
      <sz val="10"/>
      <color rgb="FF7030A0"/>
      <name val="Futura Medium"/>
    </font>
    <font>
      <b/>
      <sz val="11"/>
      <color rgb="FF7030A0"/>
      <name val="Futura Medium"/>
    </font>
  </fonts>
  <fills count="11">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rgb="FF0070C0"/>
        <bgColor indexed="64"/>
      </patternFill>
    </fill>
    <fill>
      <patternFill patternType="solid">
        <fgColor rgb="FFFFFF00"/>
        <bgColor indexed="64"/>
      </patternFill>
    </fill>
  </fills>
  <borders count="92">
    <border>
      <left/>
      <right/>
      <top/>
      <bottom/>
      <diagonal/>
    </border>
    <border>
      <left style="thin">
        <color theme="0"/>
      </left>
      <right/>
      <top/>
      <bottom style="thin">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theme="1"/>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theme="0"/>
      </right>
      <top style="thin">
        <color theme="0"/>
      </top>
      <bottom style="thin">
        <color theme="0"/>
      </bottom>
      <diagonal/>
    </border>
    <border>
      <left style="medium">
        <color indexed="64"/>
      </left>
      <right style="medium">
        <color indexed="64"/>
      </right>
      <top/>
      <bottom/>
      <diagonal/>
    </border>
    <border>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thin">
        <color theme="1"/>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right style="thin">
        <color theme="1"/>
      </right>
      <top/>
      <bottom style="thin">
        <color indexed="64"/>
      </bottom>
      <diagonal/>
    </border>
    <border>
      <left style="thin">
        <color theme="1"/>
      </left>
      <right style="thin">
        <color theme="1"/>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style="thin">
        <color theme="1"/>
      </right>
      <top style="thin">
        <color indexed="64"/>
      </top>
      <bottom style="thin">
        <color indexed="64"/>
      </bottom>
      <diagonal/>
    </border>
    <border>
      <left style="medium">
        <color indexed="64"/>
      </left>
      <right/>
      <top/>
      <bottom/>
      <diagonal/>
    </border>
    <border>
      <left style="thick">
        <color theme="1"/>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thick">
        <color theme="1"/>
      </left>
      <right style="medium">
        <color indexed="64"/>
      </right>
      <top/>
      <bottom style="medium">
        <color indexed="64"/>
      </bottom>
      <diagonal/>
    </border>
    <border>
      <left/>
      <right style="thin">
        <color theme="1"/>
      </right>
      <top/>
      <bottom style="medium">
        <color indexed="64"/>
      </bottom>
      <diagonal/>
    </border>
    <border>
      <left style="thin">
        <color theme="1"/>
      </left>
      <right style="thin">
        <color theme="1"/>
      </right>
      <top/>
      <bottom style="medium">
        <color indexed="64"/>
      </bottom>
      <diagonal/>
    </border>
    <border>
      <left style="thin">
        <color indexed="64"/>
      </left>
      <right style="thin">
        <color indexed="64"/>
      </right>
      <top/>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theme="1"/>
      </left>
      <right style="thin">
        <color theme="1"/>
      </right>
      <top/>
      <bottom style="double">
        <color indexed="64"/>
      </bottom>
      <diagonal/>
    </border>
    <border>
      <left style="medium">
        <color indexed="64"/>
      </left>
      <right style="thin">
        <color indexed="64"/>
      </right>
      <top style="thin">
        <color indexed="64"/>
      </top>
      <bottom style="medium">
        <color indexed="64"/>
      </bottom>
      <diagonal/>
    </border>
    <border>
      <left style="thin">
        <color theme="1"/>
      </left>
      <right style="thin">
        <color indexed="64"/>
      </right>
      <top style="medium">
        <color indexed="64"/>
      </top>
      <bottom style="thin">
        <color indexed="64"/>
      </bottom>
      <diagonal/>
    </border>
    <border>
      <left style="thin">
        <color theme="1"/>
      </left>
      <right style="thin">
        <color indexed="64"/>
      </right>
      <top/>
      <bottom/>
      <diagonal/>
    </border>
    <border>
      <left style="thin">
        <color theme="1"/>
      </left>
      <right style="thin">
        <color indexed="64"/>
      </right>
      <top style="thin">
        <color indexed="64"/>
      </top>
      <bottom style="thin">
        <color indexed="64"/>
      </bottom>
      <diagonal/>
    </border>
    <border>
      <left style="thin">
        <color theme="1"/>
      </left>
      <right style="thin">
        <color indexed="64"/>
      </right>
      <top/>
      <bottom style="medium">
        <color indexed="64"/>
      </bottom>
      <diagonal/>
    </border>
    <border>
      <left/>
      <right style="thin">
        <color indexed="64"/>
      </right>
      <top/>
      <bottom/>
      <diagonal/>
    </border>
    <border>
      <left/>
      <right style="thin">
        <color theme="1"/>
      </right>
      <top style="thin">
        <color indexed="64"/>
      </top>
      <bottom/>
      <diagonal/>
    </border>
    <border>
      <left/>
      <right style="thin">
        <color theme="1"/>
      </right>
      <top/>
      <bottom/>
      <diagonal/>
    </border>
    <border>
      <left/>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ck">
        <color theme="1"/>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right style="thin">
        <color theme="1"/>
      </right>
      <top/>
      <bottom style="double">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style="medium">
        <color indexed="64"/>
      </bottom>
      <diagonal/>
    </border>
    <border>
      <left style="thin">
        <color theme="0"/>
      </left>
      <right style="thin">
        <color theme="0"/>
      </right>
      <top style="thin">
        <color theme="0"/>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9" fillId="0" borderId="0"/>
  </cellStyleXfs>
  <cellXfs count="392">
    <xf numFmtId="0" fontId="0" fillId="0" borderId="0" xfId="0"/>
    <xf numFmtId="0" fontId="4" fillId="0" borderId="3" xfId="0" applyFont="1" applyBorder="1" applyAlignment="1">
      <alignment vertical="center"/>
    </xf>
    <xf numFmtId="0" fontId="4" fillId="0" borderId="3" xfId="0" applyFont="1" applyFill="1" applyBorder="1" applyAlignment="1">
      <alignment vertical="center"/>
    </xf>
    <xf numFmtId="0" fontId="5" fillId="2" borderId="4" xfId="0" applyFont="1" applyFill="1" applyBorder="1" applyAlignment="1">
      <alignment vertical="center"/>
    </xf>
    <xf numFmtId="0" fontId="5" fillId="2" borderId="5" xfId="0" applyFont="1" applyFill="1" applyBorder="1" applyAlignment="1">
      <alignment vertical="center"/>
    </xf>
    <xf numFmtId="0" fontId="5" fillId="2" borderId="6" xfId="0" applyFont="1" applyFill="1" applyBorder="1" applyAlignment="1">
      <alignment vertical="center"/>
    </xf>
    <xf numFmtId="0" fontId="5" fillId="2" borderId="4" xfId="0" applyFont="1" applyFill="1" applyBorder="1" applyAlignment="1">
      <alignment vertical="center" wrapText="1"/>
    </xf>
    <xf numFmtId="165" fontId="6" fillId="2" borderId="4" xfId="1" applyNumberFormat="1" applyFont="1" applyFill="1" applyBorder="1" applyAlignment="1">
      <alignment horizontal="center" vertical="center" wrapText="1"/>
    </xf>
    <xf numFmtId="165" fontId="6" fillId="3" borderId="4" xfId="1" applyNumberFormat="1"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5" borderId="4" xfId="0" applyFont="1" applyFill="1" applyBorder="1" applyAlignment="1">
      <alignment vertical="center" wrapText="1"/>
    </xf>
    <xf numFmtId="0" fontId="8" fillId="2" borderId="9" xfId="0" applyFont="1" applyFill="1" applyBorder="1" applyAlignment="1">
      <alignment horizontal="center" vertical="center"/>
    </xf>
    <xf numFmtId="0" fontId="8" fillId="2" borderId="12" xfId="0" applyFont="1" applyFill="1" applyBorder="1" applyAlignment="1">
      <alignment horizontal="center" vertical="center"/>
    </xf>
    <xf numFmtId="0" fontId="10" fillId="0" borderId="3" xfId="0" applyFont="1" applyFill="1" applyBorder="1" applyAlignment="1">
      <alignment vertical="center"/>
    </xf>
    <xf numFmtId="0" fontId="10" fillId="0" borderId="13" xfId="0" applyFont="1" applyFill="1" applyBorder="1" applyAlignment="1">
      <alignment vertical="center" wrapText="1"/>
    </xf>
    <xf numFmtId="0" fontId="13" fillId="0" borderId="17" xfId="0" applyFont="1" applyFill="1" applyBorder="1" applyAlignment="1">
      <alignment horizontal="left" vertical="center" wrapText="1"/>
    </xf>
    <xf numFmtId="0" fontId="13" fillId="0" borderId="17" xfId="0" applyFont="1" applyFill="1" applyBorder="1" applyAlignment="1">
      <alignment vertical="center" wrapText="1"/>
    </xf>
    <xf numFmtId="0" fontId="10" fillId="0" borderId="20" xfId="0" applyFont="1" applyFill="1" applyBorder="1" applyAlignment="1">
      <alignment vertical="center"/>
    </xf>
    <xf numFmtId="4" fontId="10" fillId="0" borderId="20" xfId="0" applyNumberFormat="1" applyFont="1" applyFill="1" applyBorder="1" applyAlignment="1">
      <alignment vertical="center"/>
    </xf>
    <xf numFmtId="4" fontId="10" fillId="0" borderId="3" xfId="0" applyNumberFormat="1" applyFont="1" applyFill="1" applyBorder="1" applyAlignment="1">
      <alignment vertical="center"/>
    </xf>
    <xf numFmtId="0" fontId="13" fillId="0" borderId="12" xfId="0" applyFont="1" applyFill="1" applyBorder="1" applyAlignment="1">
      <alignment vertical="center" wrapText="1"/>
    </xf>
    <xf numFmtId="0" fontId="10" fillId="0" borderId="24" xfId="0" applyFont="1" applyFill="1" applyBorder="1" applyAlignment="1">
      <alignment vertical="center" wrapText="1"/>
    </xf>
    <xf numFmtId="0" fontId="10" fillId="0" borderId="12" xfId="0" applyFont="1" applyFill="1" applyBorder="1" applyAlignment="1">
      <alignment vertical="center" wrapText="1"/>
    </xf>
    <xf numFmtId="0" fontId="18" fillId="0" borderId="12" xfId="0" applyFont="1" applyFill="1" applyBorder="1" applyAlignment="1">
      <alignment vertical="center" wrapText="1"/>
    </xf>
    <xf numFmtId="0" fontId="8" fillId="0" borderId="12" xfId="0" applyFont="1" applyFill="1" applyBorder="1" applyAlignment="1">
      <alignment vertical="center" wrapText="1"/>
    </xf>
    <xf numFmtId="0" fontId="22" fillId="0" borderId="30" xfId="0" applyFont="1" applyFill="1" applyBorder="1" applyAlignment="1">
      <alignment horizontal="center" vertical="center"/>
    </xf>
    <xf numFmtId="0" fontId="22" fillId="0" borderId="0" xfId="0" applyFont="1" applyFill="1" applyBorder="1" applyAlignment="1">
      <alignment horizontal="center" vertical="center"/>
    </xf>
    <xf numFmtId="0" fontId="4" fillId="0" borderId="22" xfId="0" applyFont="1" applyFill="1" applyBorder="1" applyAlignment="1">
      <alignment vertical="center"/>
    </xf>
    <xf numFmtId="0" fontId="4" fillId="0" borderId="29" xfId="0" applyFont="1" applyFill="1" applyBorder="1" applyAlignment="1">
      <alignment vertical="center"/>
    </xf>
    <xf numFmtId="0" fontId="23" fillId="6" borderId="30" xfId="0" applyFont="1" applyFill="1" applyBorder="1" applyAlignment="1">
      <alignment horizontal="center" vertical="center"/>
    </xf>
    <xf numFmtId="165" fontId="4" fillId="5" borderId="29" xfId="0" applyNumberFormat="1" applyFont="1" applyFill="1" applyBorder="1" applyAlignment="1">
      <alignment vertical="center"/>
    </xf>
    <xf numFmtId="0" fontId="24" fillId="0" borderId="23" xfId="0" applyFont="1" applyFill="1" applyBorder="1" applyAlignment="1">
      <alignment horizontal="center" vertical="center"/>
    </xf>
    <xf numFmtId="0" fontId="24" fillId="0" borderId="0" xfId="0" applyFont="1" applyFill="1" applyBorder="1" applyAlignment="1">
      <alignment horizontal="center" vertical="center"/>
    </xf>
    <xf numFmtId="0" fontId="4" fillId="0" borderId="20" xfId="0" applyFont="1" applyFill="1" applyBorder="1" applyAlignment="1">
      <alignment vertical="center"/>
    </xf>
    <xf numFmtId="0" fontId="2" fillId="0" borderId="22" xfId="0" applyFont="1" applyFill="1" applyBorder="1" applyAlignment="1">
      <alignment vertical="center"/>
    </xf>
    <xf numFmtId="9" fontId="4" fillId="0" borderId="23" xfId="2" applyFont="1" applyFill="1" applyBorder="1" applyAlignment="1">
      <alignment horizontal="center" vertical="center"/>
    </xf>
    <xf numFmtId="9" fontId="4" fillId="5" borderId="22" xfId="2" applyFont="1" applyFill="1" applyBorder="1" applyAlignment="1">
      <alignment vertical="center"/>
    </xf>
    <xf numFmtId="9" fontId="4" fillId="0" borderId="22" xfId="2" applyFont="1" applyFill="1" applyBorder="1" applyAlignment="1">
      <alignment vertical="center"/>
    </xf>
    <xf numFmtId="0" fontId="24" fillId="0" borderId="13" xfId="0" applyFont="1" applyFill="1" applyBorder="1" applyAlignment="1">
      <alignment horizontal="center" vertical="center"/>
    </xf>
    <xf numFmtId="0" fontId="4" fillId="0" borderId="39" xfId="0" applyFont="1" applyFill="1" applyBorder="1" applyAlignment="1">
      <alignment vertical="center"/>
    </xf>
    <xf numFmtId="0" fontId="2" fillId="0" borderId="39" xfId="0" applyFont="1" applyFill="1" applyBorder="1" applyAlignment="1">
      <alignment vertical="center"/>
    </xf>
    <xf numFmtId="164" fontId="4" fillId="0" borderId="40" xfId="0" applyNumberFormat="1" applyFont="1" applyFill="1" applyBorder="1" applyAlignment="1">
      <alignment horizontal="center" vertical="center"/>
    </xf>
    <xf numFmtId="0" fontId="24" fillId="0" borderId="40" xfId="0" applyFont="1" applyFill="1" applyBorder="1" applyAlignment="1">
      <alignment horizontal="center" vertical="center"/>
    </xf>
    <xf numFmtId="0" fontId="24" fillId="0" borderId="10" xfId="0" applyFont="1" applyFill="1" applyBorder="1" applyAlignment="1">
      <alignment horizontal="center" vertical="center"/>
    </xf>
    <xf numFmtId="0" fontId="4" fillId="0" borderId="42" xfId="0" applyFont="1" applyBorder="1" applyAlignment="1">
      <alignment vertical="center"/>
    </xf>
    <xf numFmtId="0" fontId="25" fillId="0" borderId="43" xfId="0" applyFont="1" applyBorder="1" applyAlignment="1">
      <alignment horizontal="left" vertical="center" wrapText="1"/>
    </xf>
    <xf numFmtId="0" fontId="4" fillId="0" borderId="43" xfId="0" applyFont="1" applyBorder="1" applyAlignment="1">
      <alignment horizontal="left" vertical="center" wrapText="1"/>
    </xf>
    <xf numFmtId="0" fontId="4" fillId="0" borderId="44" xfId="0" applyFont="1" applyBorder="1" applyAlignment="1">
      <alignment horizontal="left" vertical="center" wrapText="1"/>
    </xf>
    <xf numFmtId="0" fontId="14" fillId="0" borderId="0" xfId="0" applyFont="1" applyFill="1" applyBorder="1" applyAlignment="1">
      <alignment vertical="center"/>
    </xf>
    <xf numFmtId="165" fontId="21" fillId="0" borderId="45" xfId="0" applyNumberFormat="1" applyFont="1" applyFill="1" applyBorder="1" applyAlignment="1">
      <alignment vertical="center"/>
    </xf>
    <xf numFmtId="0" fontId="14" fillId="0" borderId="12" xfId="0" applyFont="1" applyFill="1" applyBorder="1" applyAlignment="1">
      <alignment vertical="center"/>
    </xf>
    <xf numFmtId="0" fontId="18" fillId="0" borderId="18" xfId="0" applyFont="1" applyFill="1" applyBorder="1" applyAlignment="1">
      <alignment vertical="center" wrapText="1"/>
    </xf>
    <xf numFmtId="165" fontId="6" fillId="0" borderId="17" xfId="1" applyNumberFormat="1" applyFont="1" applyFill="1" applyBorder="1" applyAlignment="1">
      <alignment vertical="center"/>
    </xf>
    <xf numFmtId="0" fontId="7" fillId="0" borderId="17" xfId="0" applyFont="1" applyFill="1" applyBorder="1" applyAlignment="1">
      <alignment horizontal="left" vertical="center" wrapText="1"/>
    </xf>
    <xf numFmtId="0" fontId="10" fillId="0" borderId="29" xfId="0" applyFont="1" applyFill="1" applyBorder="1" applyAlignment="1">
      <alignment vertical="center"/>
    </xf>
    <xf numFmtId="165" fontId="21" fillId="5" borderId="45" xfId="0" applyNumberFormat="1" applyFont="1" applyFill="1" applyBorder="1" applyAlignment="1">
      <alignment vertical="center"/>
    </xf>
    <xf numFmtId="0" fontId="24" fillId="0" borderId="47" xfId="0" applyFont="1" applyFill="1" applyBorder="1" applyAlignment="1">
      <alignment horizontal="center" vertical="center"/>
    </xf>
    <xf numFmtId="0" fontId="24" fillId="0" borderId="48" xfId="0" applyFont="1" applyFill="1" applyBorder="1" applyAlignment="1">
      <alignment horizontal="center" vertical="center"/>
    </xf>
    <xf numFmtId="0" fontId="24" fillId="0" borderId="49" xfId="0" applyFont="1" applyFill="1" applyBorder="1" applyAlignment="1">
      <alignment horizontal="center" vertical="center"/>
    </xf>
    <xf numFmtId="0" fontId="24" fillId="0" borderId="50" xfId="0" applyFont="1" applyFill="1" applyBorder="1" applyAlignment="1">
      <alignment horizontal="center" vertical="center"/>
    </xf>
    <xf numFmtId="0" fontId="10" fillId="0" borderId="12" xfId="0" applyFont="1" applyFill="1" applyBorder="1" applyAlignment="1">
      <alignment horizontal="left" vertical="center" wrapText="1"/>
    </xf>
    <xf numFmtId="0" fontId="14" fillId="0" borderId="17" xfId="0" applyFont="1" applyFill="1" applyBorder="1" applyAlignment="1">
      <alignment vertical="center" wrapText="1"/>
    </xf>
    <xf numFmtId="0" fontId="14" fillId="0" borderId="12" xfId="0" applyFont="1" applyFill="1" applyBorder="1" applyAlignment="1">
      <alignment vertical="center" wrapText="1"/>
    </xf>
    <xf numFmtId="0" fontId="28" fillId="0" borderId="12" xfId="0" applyFont="1" applyFill="1" applyBorder="1" applyAlignment="1">
      <alignment horizontal="left" vertical="center" wrapText="1"/>
    </xf>
    <xf numFmtId="0" fontId="29" fillId="0" borderId="12" xfId="0" applyFont="1" applyFill="1" applyBorder="1" applyAlignment="1">
      <alignment horizontal="left" vertical="center" wrapText="1"/>
    </xf>
    <xf numFmtId="0" fontId="29" fillId="0" borderId="12" xfId="0" applyFont="1" applyFill="1" applyBorder="1" applyAlignment="1">
      <alignment vertical="center" wrapText="1"/>
    </xf>
    <xf numFmtId="0" fontId="30" fillId="0" borderId="12" xfId="0" applyFont="1" applyFill="1" applyBorder="1" applyAlignment="1">
      <alignment vertical="center"/>
    </xf>
    <xf numFmtId="0" fontId="15" fillId="0" borderId="17" xfId="0" applyFont="1" applyFill="1" applyBorder="1" applyAlignment="1">
      <alignment horizontal="left" vertical="center" wrapText="1"/>
    </xf>
    <xf numFmtId="0" fontId="8" fillId="0" borderId="12" xfId="0" applyFont="1" applyFill="1" applyBorder="1" applyAlignment="1">
      <alignment horizontal="left" vertical="center" wrapText="1"/>
    </xf>
    <xf numFmtId="0" fontId="22" fillId="0" borderId="12" xfId="0" applyFont="1" applyFill="1" applyBorder="1" applyAlignment="1">
      <alignment horizontal="center" vertical="center"/>
    </xf>
    <xf numFmtId="0" fontId="24" fillId="0" borderId="12" xfId="0" applyFont="1" applyFill="1" applyBorder="1" applyAlignment="1">
      <alignment horizontal="center" vertical="center"/>
    </xf>
    <xf numFmtId="165" fontId="12" fillId="0" borderId="12" xfId="1" applyNumberFormat="1" applyFont="1" applyFill="1" applyBorder="1" applyAlignment="1">
      <alignment vertical="center"/>
    </xf>
    <xf numFmtId="165" fontId="10" fillId="0" borderId="12" xfId="1" applyNumberFormat="1" applyFont="1" applyFill="1" applyBorder="1" applyAlignment="1">
      <alignment vertical="center"/>
    </xf>
    <xf numFmtId="165" fontId="8" fillId="0" borderId="12" xfId="1" applyNumberFormat="1" applyFont="1" applyFill="1" applyBorder="1" applyAlignment="1">
      <alignment vertical="center"/>
    </xf>
    <xf numFmtId="165" fontId="17" fillId="0" borderId="12" xfId="1" applyNumberFormat="1" applyFont="1" applyFill="1" applyBorder="1" applyAlignment="1">
      <alignment horizontal="center" vertical="center"/>
    </xf>
    <xf numFmtId="0" fontId="17" fillId="0" borderId="12" xfId="0" applyFont="1" applyFill="1" applyBorder="1" applyAlignment="1">
      <alignment horizontal="center" vertical="center"/>
    </xf>
    <xf numFmtId="0" fontId="10" fillId="0" borderId="54" xfId="0" applyFont="1" applyFill="1" applyBorder="1" applyAlignment="1">
      <alignment vertical="top" wrapText="1"/>
    </xf>
    <xf numFmtId="0" fontId="10" fillId="0" borderId="60" xfId="0" applyFont="1" applyFill="1" applyBorder="1" applyAlignment="1">
      <alignment vertical="top" wrapText="1"/>
    </xf>
    <xf numFmtId="165" fontId="32" fillId="0" borderId="12" xfId="1" applyNumberFormat="1" applyFont="1" applyFill="1" applyBorder="1" applyAlignment="1">
      <alignment vertical="center" wrapText="1"/>
    </xf>
    <xf numFmtId="165" fontId="21" fillId="0" borderId="12" xfId="1" applyNumberFormat="1" applyFont="1" applyFill="1" applyBorder="1" applyAlignment="1">
      <alignment vertical="center"/>
    </xf>
    <xf numFmtId="0" fontId="15" fillId="0" borderId="12" xfId="0" applyFont="1" applyBorder="1" applyAlignment="1">
      <alignment horizontal="left" vertical="center" wrapText="1" readingOrder="1"/>
    </xf>
    <xf numFmtId="165" fontId="12" fillId="0" borderId="17" xfId="1" applyNumberFormat="1" applyFont="1" applyFill="1" applyBorder="1" applyAlignment="1">
      <alignment vertical="center"/>
    </xf>
    <xf numFmtId="0" fontId="8" fillId="0" borderId="12" xfId="0" applyFont="1" applyFill="1" applyBorder="1" applyAlignment="1">
      <alignment horizontal="left" vertical="center"/>
    </xf>
    <xf numFmtId="0" fontId="11" fillId="0" borderId="11" xfId="0" applyFont="1" applyFill="1" applyBorder="1" applyAlignment="1">
      <alignment horizontal="center" vertical="center"/>
    </xf>
    <xf numFmtId="0" fontId="11" fillId="0" borderId="11" xfId="0" applyFont="1" applyFill="1" applyBorder="1" applyAlignment="1">
      <alignment horizontal="center" vertical="center" wrapText="1"/>
    </xf>
    <xf numFmtId="0" fontId="10" fillId="0" borderId="18" xfId="0" applyFont="1" applyFill="1" applyBorder="1" applyAlignment="1">
      <alignment vertical="center" wrapText="1"/>
    </xf>
    <xf numFmtId="0" fontId="11" fillId="0" borderId="34" xfId="0" applyFont="1" applyFill="1" applyBorder="1" applyAlignment="1">
      <alignment horizontal="center" vertical="center" wrapText="1"/>
    </xf>
    <xf numFmtId="0" fontId="10" fillId="0" borderId="20" xfId="0" applyFont="1" applyFill="1" applyBorder="1" applyAlignment="1">
      <alignment vertical="top" wrapText="1"/>
    </xf>
    <xf numFmtId="0" fontId="13" fillId="0" borderId="12" xfId="0" applyFont="1" applyFill="1" applyBorder="1" applyAlignment="1">
      <alignment horizontal="left" vertical="top" wrapText="1"/>
    </xf>
    <xf numFmtId="0" fontId="14" fillId="0" borderId="17" xfId="0" applyFont="1" applyFill="1" applyBorder="1" applyAlignment="1">
      <alignment vertical="top" wrapText="1"/>
    </xf>
    <xf numFmtId="165" fontId="32" fillId="0" borderId="18" xfId="1" applyNumberFormat="1" applyFont="1" applyFill="1" applyBorder="1" applyAlignment="1">
      <alignment vertical="top" wrapText="1"/>
    </xf>
    <xf numFmtId="0" fontId="14" fillId="0" borderId="18" xfId="0" applyFont="1" applyFill="1" applyBorder="1" applyAlignment="1">
      <alignment vertical="top" wrapText="1"/>
    </xf>
    <xf numFmtId="165" fontId="32" fillId="0" borderId="12" xfId="1" applyNumberFormat="1" applyFont="1" applyFill="1" applyBorder="1" applyAlignment="1">
      <alignment vertical="top" wrapText="1"/>
    </xf>
    <xf numFmtId="0" fontId="14" fillId="0" borderId="12" xfId="0" applyFont="1" applyFill="1" applyBorder="1" applyAlignment="1">
      <alignment vertical="top" wrapText="1"/>
    </xf>
    <xf numFmtId="165" fontId="5" fillId="0" borderId="14" xfId="1" applyNumberFormat="1" applyFont="1" applyFill="1" applyBorder="1" applyAlignment="1">
      <alignment vertical="top"/>
    </xf>
    <xf numFmtId="165" fontId="5" fillId="0" borderId="22" xfId="1" applyNumberFormat="1" applyFont="1" applyFill="1" applyBorder="1" applyAlignment="1">
      <alignment vertical="top"/>
    </xf>
    <xf numFmtId="165" fontId="5" fillId="0" borderId="52" xfId="1" applyNumberFormat="1" applyFont="1" applyFill="1" applyBorder="1" applyAlignment="1">
      <alignment vertical="top"/>
    </xf>
    <xf numFmtId="165" fontId="5" fillId="0" borderId="54" xfId="1" applyNumberFormat="1" applyFont="1" applyFill="1" applyBorder="1" applyAlignment="1">
      <alignment vertical="top"/>
    </xf>
    <xf numFmtId="0" fontId="8" fillId="0" borderId="17" xfId="0" applyFont="1" applyFill="1" applyBorder="1" applyAlignment="1">
      <alignment horizontal="left" vertical="top" wrapText="1"/>
    </xf>
    <xf numFmtId="0" fontId="13" fillId="0" borderId="17" xfId="0" applyFont="1" applyFill="1" applyBorder="1" applyAlignment="1">
      <alignment vertical="top" wrapText="1"/>
    </xf>
    <xf numFmtId="0" fontId="18" fillId="0" borderId="35" xfId="0" applyFont="1" applyFill="1" applyBorder="1" applyAlignment="1">
      <alignment vertical="top" wrapText="1"/>
    </xf>
    <xf numFmtId="165" fontId="6" fillId="0" borderId="12" xfId="1" applyNumberFormat="1" applyFont="1" applyFill="1" applyBorder="1" applyAlignment="1">
      <alignment vertical="top"/>
    </xf>
    <xf numFmtId="0" fontId="13" fillId="0" borderId="35" xfId="0" applyFont="1" applyFill="1" applyBorder="1" applyAlignment="1">
      <alignment vertical="top" wrapText="1"/>
    </xf>
    <xf numFmtId="0" fontId="13" fillId="0" borderId="12" xfId="0" applyFont="1" applyFill="1" applyBorder="1" applyAlignment="1">
      <alignment vertical="top" wrapText="1"/>
    </xf>
    <xf numFmtId="0" fontId="14" fillId="0" borderId="24" xfId="0" applyFont="1" applyFill="1" applyBorder="1" applyAlignment="1">
      <alignment vertical="top" wrapText="1"/>
    </xf>
    <xf numFmtId="0" fontId="7" fillId="0" borderId="9" xfId="0" applyFont="1" applyFill="1" applyBorder="1" applyAlignment="1">
      <alignment horizontal="left" vertical="top" wrapText="1"/>
    </xf>
    <xf numFmtId="0" fontId="18" fillId="0" borderId="38" xfId="0" applyFont="1" applyFill="1" applyBorder="1" applyAlignment="1">
      <alignment vertical="top" wrapText="1"/>
    </xf>
    <xf numFmtId="165" fontId="6" fillId="0" borderId="39" xfId="1" applyNumberFormat="1" applyFont="1" applyFill="1" applyBorder="1" applyAlignment="1">
      <alignment vertical="top"/>
    </xf>
    <xf numFmtId="0" fontId="13" fillId="0" borderId="9" xfId="0" applyFont="1" applyFill="1" applyBorder="1" applyAlignment="1">
      <alignment horizontal="left" vertical="top" wrapText="1"/>
    </xf>
    <xf numFmtId="0" fontId="14" fillId="0" borderId="9" xfId="0" applyFont="1" applyFill="1" applyBorder="1" applyAlignment="1">
      <alignment vertical="top"/>
    </xf>
    <xf numFmtId="0" fontId="14" fillId="0" borderId="27" xfId="0" applyFont="1" applyFill="1" applyBorder="1" applyAlignment="1">
      <alignment vertical="top"/>
    </xf>
    <xf numFmtId="0" fontId="10" fillId="0" borderId="20" xfId="0" applyFont="1" applyFill="1" applyBorder="1" applyAlignment="1">
      <alignment vertical="top"/>
    </xf>
    <xf numFmtId="0" fontId="10" fillId="0" borderId="3" xfId="0" applyFont="1" applyFill="1" applyBorder="1" applyAlignment="1">
      <alignment vertical="top"/>
    </xf>
    <xf numFmtId="165" fontId="8" fillId="0" borderId="22" xfId="1" applyNumberFormat="1" applyFont="1" applyBorder="1" applyAlignment="1">
      <alignment vertical="top"/>
    </xf>
    <xf numFmtId="0" fontId="13" fillId="0" borderId="12" xfId="0" applyFont="1" applyBorder="1" applyAlignment="1">
      <alignment vertical="top" wrapText="1"/>
    </xf>
    <xf numFmtId="0" fontId="10" fillId="0" borderId="24" xfId="0" applyFont="1" applyBorder="1" applyAlignment="1">
      <alignment vertical="top" wrapText="1"/>
    </xf>
    <xf numFmtId="4" fontId="10" fillId="0" borderId="20" xfId="0" applyNumberFormat="1" applyFont="1" applyBorder="1" applyAlignment="1">
      <alignment vertical="center"/>
    </xf>
    <xf numFmtId="0" fontId="10" fillId="0" borderId="3" xfId="0" applyFont="1" applyBorder="1" applyAlignment="1">
      <alignment vertical="center"/>
    </xf>
    <xf numFmtId="4" fontId="10" fillId="0" borderId="3" xfId="0" applyNumberFormat="1" applyFont="1" applyBorder="1" applyAlignment="1">
      <alignment vertical="center"/>
    </xf>
    <xf numFmtId="165" fontId="8" fillId="6" borderId="22" xfId="1" applyNumberFormat="1" applyFont="1" applyFill="1" applyBorder="1" applyAlignment="1">
      <alignment vertical="top"/>
    </xf>
    <xf numFmtId="0" fontId="14" fillId="0" borderId="12" xfId="0" applyFont="1" applyBorder="1" applyAlignment="1">
      <alignment horizontal="left" vertical="top" wrapText="1"/>
    </xf>
    <xf numFmtId="0" fontId="10" fillId="0" borderId="24" xfId="0" applyFont="1" applyBorder="1" applyAlignment="1">
      <alignment vertical="top"/>
    </xf>
    <xf numFmtId="0" fontId="10" fillId="0" borderId="20" xfId="0" applyFont="1" applyBorder="1" applyAlignment="1">
      <alignment vertical="center"/>
    </xf>
    <xf numFmtId="165" fontId="13" fillId="0" borderId="22" xfId="1" applyNumberFormat="1" applyFont="1" applyBorder="1" applyAlignment="1">
      <alignment vertical="top"/>
    </xf>
    <xf numFmtId="0" fontId="38" fillId="0" borderId="12" xfId="0" applyFont="1" applyBorder="1" applyAlignment="1">
      <alignment horizontal="left" vertical="top" wrapText="1"/>
    </xf>
    <xf numFmtId="0" fontId="12" fillId="0" borderId="12" xfId="0" applyFont="1" applyBorder="1" applyAlignment="1">
      <alignment horizontal="left" vertical="top" wrapText="1"/>
    </xf>
    <xf numFmtId="0" fontId="29" fillId="0" borderId="12" xfId="0" applyFont="1" applyBorder="1" applyAlignment="1">
      <alignment horizontal="left" vertical="top" wrapText="1"/>
    </xf>
    <xf numFmtId="0" fontId="10" fillId="0" borderId="12" xfId="0" applyFont="1" applyBorder="1" applyAlignment="1">
      <alignment horizontal="left" vertical="top" wrapText="1"/>
    </xf>
    <xf numFmtId="0" fontId="14" fillId="0" borderId="12" xfId="0" applyFont="1" applyBorder="1" applyAlignment="1">
      <alignment vertical="top" wrapText="1"/>
    </xf>
    <xf numFmtId="0" fontId="8" fillId="0" borderId="12" xfId="0" applyFont="1" applyBorder="1" applyAlignment="1">
      <alignment horizontal="left" vertical="top" wrapText="1"/>
    </xf>
    <xf numFmtId="43" fontId="10" fillId="0" borderId="3" xfId="0" applyNumberFormat="1" applyFont="1" applyBorder="1" applyAlignment="1">
      <alignment vertical="center"/>
    </xf>
    <xf numFmtId="0" fontId="31" fillId="6" borderId="12" xfId="0" applyFont="1" applyFill="1" applyBorder="1" applyAlignment="1">
      <alignment vertical="top" wrapText="1"/>
    </xf>
    <xf numFmtId="0" fontId="14" fillId="6" borderId="12" xfId="0" applyFont="1" applyFill="1" applyBorder="1" applyAlignment="1">
      <alignment vertical="top" wrapText="1"/>
    </xf>
    <xf numFmtId="165" fontId="8" fillId="0" borderId="33" xfId="1" applyNumberFormat="1" applyFont="1" applyBorder="1" applyAlignment="1">
      <alignment vertical="top"/>
    </xf>
    <xf numFmtId="0" fontId="10" fillId="0" borderId="12" xfId="0" applyFont="1" applyBorder="1" applyAlignment="1">
      <alignment vertical="top" wrapText="1"/>
    </xf>
    <xf numFmtId="0" fontId="10" fillId="0" borderId="31" xfId="0" applyFont="1" applyFill="1" applyBorder="1" applyAlignment="1">
      <alignment vertical="top" wrapText="1"/>
    </xf>
    <xf numFmtId="0" fontId="18" fillId="0" borderId="13" xfId="0" applyFont="1" applyFill="1" applyBorder="1" applyAlignment="1">
      <alignment vertical="top" wrapText="1"/>
    </xf>
    <xf numFmtId="0" fontId="10" fillId="0" borderId="13" xfId="0" applyFont="1" applyFill="1" applyBorder="1" applyAlignment="1">
      <alignment vertical="top" wrapText="1"/>
    </xf>
    <xf numFmtId="0" fontId="10" fillId="0" borderId="12" xfId="0" applyFont="1" applyFill="1" applyBorder="1" applyAlignment="1">
      <alignment vertical="top" wrapText="1"/>
    </xf>
    <xf numFmtId="0" fontId="29" fillId="0" borderId="4" xfId="0" applyFont="1" applyFill="1" applyBorder="1" applyAlignment="1">
      <alignment horizontal="left" vertical="top" wrapText="1"/>
    </xf>
    <xf numFmtId="0" fontId="29" fillId="0" borderId="4" xfId="0" applyFont="1" applyFill="1" applyBorder="1" applyAlignment="1">
      <alignment vertical="top" wrapText="1"/>
    </xf>
    <xf numFmtId="0" fontId="14" fillId="0" borderId="51" xfId="0" applyFont="1" applyFill="1" applyBorder="1" applyAlignment="1">
      <alignment vertical="top" wrapText="1"/>
    </xf>
    <xf numFmtId="0" fontId="18" fillId="0" borderId="57" xfId="0" applyFont="1" applyFill="1" applyBorder="1" applyAlignment="1">
      <alignment vertical="top" wrapText="1"/>
    </xf>
    <xf numFmtId="165" fontId="6" fillId="0" borderId="53" xfId="1" applyNumberFormat="1" applyFont="1" applyFill="1" applyBorder="1" applyAlignment="1">
      <alignment vertical="top"/>
    </xf>
    <xf numFmtId="0" fontId="10" fillId="0" borderId="62" xfId="0" applyFont="1" applyFill="1" applyBorder="1" applyAlignment="1">
      <alignment vertical="top" wrapText="1"/>
    </xf>
    <xf numFmtId="165" fontId="8" fillId="0" borderId="14" xfId="1" applyNumberFormat="1" applyFont="1" applyBorder="1" applyAlignment="1">
      <alignment vertical="top"/>
    </xf>
    <xf numFmtId="0" fontId="35" fillId="0" borderId="74" xfId="0" applyFont="1" applyBorder="1" applyAlignment="1">
      <alignment vertical="top" wrapText="1"/>
    </xf>
    <xf numFmtId="0" fontId="13" fillId="0" borderId="74" xfId="0" applyFont="1" applyBorder="1" applyAlignment="1">
      <alignment vertical="top" wrapText="1"/>
    </xf>
    <xf numFmtId="0" fontId="10" fillId="0" borderId="75" xfId="0" applyFont="1" applyBorder="1" applyAlignment="1">
      <alignment vertical="top" wrapText="1"/>
    </xf>
    <xf numFmtId="0" fontId="10" fillId="0" borderId="63" xfId="0" applyFont="1" applyBorder="1" applyAlignment="1">
      <alignment vertical="top" wrapText="1"/>
    </xf>
    <xf numFmtId="0" fontId="10" fillId="0" borderId="71" xfId="0" applyFont="1" applyBorder="1" applyAlignment="1">
      <alignment vertical="top"/>
    </xf>
    <xf numFmtId="0" fontId="10" fillId="0" borderId="71" xfId="0" applyFont="1" applyBorder="1" applyAlignment="1">
      <alignment vertical="top" wrapText="1"/>
    </xf>
    <xf numFmtId="0" fontId="7" fillId="0" borderId="0" xfId="0" applyFont="1" applyBorder="1" applyAlignment="1">
      <alignment horizontal="left" vertical="top" wrapText="1"/>
    </xf>
    <xf numFmtId="165" fontId="8" fillId="0" borderId="26" xfId="1" applyNumberFormat="1" applyFont="1" applyBorder="1" applyAlignment="1">
      <alignment vertical="top"/>
    </xf>
    <xf numFmtId="0" fontId="7" fillId="0" borderId="10" xfId="0" applyFont="1" applyBorder="1" applyAlignment="1">
      <alignment vertical="top" wrapText="1"/>
    </xf>
    <xf numFmtId="0" fontId="13" fillId="0" borderId="9" xfId="0" applyFont="1" applyBorder="1" applyAlignment="1">
      <alignment vertical="top" wrapText="1"/>
    </xf>
    <xf numFmtId="0" fontId="10" fillId="0" borderId="9" xfId="0" applyFont="1" applyBorder="1" applyAlignment="1">
      <alignment vertical="top"/>
    </xf>
    <xf numFmtId="0" fontId="10" fillId="0" borderId="76" xfId="0" applyFont="1" applyBorder="1" applyAlignment="1">
      <alignment vertical="top"/>
    </xf>
    <xf numFmtId="165" fontId="0" fillId="0" borderId="0" xfId="1" applyNumberFormat="1" applyFont="1"/>
    <xf numFmtId="0" fontId="0" fillId="0" borderId="0" xfId="0" applyAlignment="1">
      <alignment horizontal="center"/>
    </xf>
    <xf numFmtId="9" fontId="0" fillId="0" borderId="0" xfId="2" applyFont="1" applyAlignment="1">
      <alignment horizontal="center" vertical="center"/>
    </xf>
    <xf numFmtId="0" fontId="10" fillId="0" borderId="9" xfId="0" applyFont="1" applyFill="1" applyBorder="1" applyAlignment="1">
      <alignment vertical="top"/>
    </xf>
    <xf numFmtId="0" fontId="10" fillId="0" borderId="9" xfId="0" applyFont="1" applyFill="1" applyBorder="1" applyAlignment="1">
      <alignment vertical="top" wrapText="1"/>
    </xf>
    <xf numFmtId="0" fontId="14" fillId="0" borderId="41" xfId="0" applyFont="1" applyFill="1" applyBorder="1" applyAlignment="1">
      <alignment vertical="top" wrapText="1"/>
    </xf>
    <xf numFmtId="0" fontId="18" fillId="0" borderId="46" xfId="0" applyFont="1" applyFill="1" applyBorder="1" applyAlignment="1">
      <alignment vertical="top" wrapText="1"/>
    </xf>
    <xf numFmtId="0" fontId="18" fillId="0" borderId="9" xfId="0" applyFont="1" applyFill="1" applyBorder="1" applyAlignment="1">
      <alignment vertical="top" wrapText="1"/>
    </xf>
    <xf numFmtId="0" fontId="15" fillId="0" borderId="9" xfId="0" applyFont="1" applyFill="1" applyBorder="1" applyAlignment="1">
      <alignment horizontal="left" vertical="top" wrapText="1"/>
    </xf>
    <xf numFmtId="0" fontId="14" fillId="0" borderId="9" xfId="0" applyFont="1" applyFill="1" applyBorder="1" applyAlignment="1">
      <alignment vertical="top" wrapText="1"/>
    </xf>
    <xf numFmtId="0" fontId="14" fillId="0" borderId="4" xfId="0" applyFont="1" applyFill="1" applyBorder="1" applyAlignment="1">
      <alignment vertical="top" wrapText="1"/>
    </xf>
    <xf numFmtId="0" fontId="14" fillId="0" borderId="59" xfId="0" applyFont="1" applyFill="1" applyBorder="1" applyAlignment="1">
      <alignment vertical="top" wrapText="1"/>
    </xf>
    <xf numFmtId="0" fontId="10" fillId="0" borderId="29" xfId="0" applyFont="1" applyFill="1" applyBorder="1" applyAlignment="1">
      <alignment vertical="top"/>
    </xf>
    <xf numFmtId="0" fontId="22" fillId="0" borderId="29" xfId="0" applyFont="1" applyFill="1" applyBorder="1" applyAlignment="1">
      <alignment horizontal="center" vertical="top"/>
    </xf>
    <xf numFmtId="165" fontId="21" fillId="6" borderId="73" xfId="0" applyNumberFormat="1" applyFont="1" applyFill="1" applyBorder="1" applyAlignment="1">
      <alignment vertical="top"/>
    </xf>
    <xf numFmtId="0" fontId="4" fillId="0" borderId="22" xfId="0" applyFont="1" applyFill="1" applyBorder="1" applyAlignment="1">
      <alignment vertical="top"/>
    </xf>
    <xf numFmtId="0" fontId="24" fillId="0" borderId="22" xfId="0" applyFont="1" applyFill="1" applyBorder="1" applyAlignment="1">
      <alignment horizontal="center" vertical="top"/>
    </xf>
    <xf numFmtId="0" fontId="13" fillId="0" borderId="24" xfId="0" applyFont="1" applyFill="1" applyBorder="1" applyAlignment="1">
      <alignment vertical="top" wrapText="1"/>
    </xf>
    <xf numFmtId="0" fontId="4" fillId="0" borderId="39" xfId="0" applyFont="1" applyFill="1" applyBorder="1" applyAlignment="1">
      <alignment vertical="top"/>
    </xf>
    <xf numFmtId="0" fontId="24" fillId="0" borderId="40" xfId="0" applyFont="1" applyFill="1" applyBorder="1" applyAlignment="1">
      <alignment horizontal="center" vertical="top"/>
    </xf>
    <xf numFmtId="0" fontId="4" fillId="0" borderId="42" xfId="0" applyFont="1" applyBorder="1" applyAlignment="1">
      <alignment vertical="top"/>
    </xf>
    <xf numFmtId="0" fontId="25" fillId="0" borderId="43" xfId="0" applyFont="1" applyBorder="1" applyAlignment="1">
      <alignment horizontal="left" vertical="top" wrapText="1"/>
    </xf>
    <xf numFmtId="0" fontId="4" fillId="0" borderId="43" xfId="0" applyFont="1" applyBorder="1" applyAlignment="1">
      <alignment horizontal="left" vertical="top" wrapText="1"/>
    </xf>
    <xf numFmtId="0" fontId="4" fillId="0" borderId="44" xfId="0" applyFont="1" applyBorder="1" applyAlignment="1">
      <alignment horizontal="left" vertical="top" wrapText="1"/>
    </xf>
    <xf numFmtId="0" fontId="7" fillId="2" borderId="5" xfId="0" applyFont="1" applyFill="1" applyBorder="1" applyAlignment="1">
      <alignment vertical="center" wrapText="1"/>
    </xf>
    <xf numFmtId="0" fontId="8" fillId="2" borderId="4" xfId="0" applyFont="1" applyFill="1" applyBorder="1" applyAlignment="1">
      <alignment horizontal="center" vertical="center"/>
    </xf>
    <xf numFmtId="0" fontId="10" fillId="0" borderId="12" xfId="0" applyFont="1" applyFill="1" applyBorder="1" applyAlignment="1">
      <alignment vertical="center"/>
    </xf>
    <xf numFmtId="0" fontId="10" fillId="0" borderId="74" xfId="0" applyFont="1" applyFill="1" applyBorder="1" applyAlignment="1">
      <alignment vertical="top"/>
    </xf>
    <xf numFmtId="0" fontId="10" fillId="0" borderId="74" xfId="0" applyFont="1" applyFill="1" applyBorder="1" applyAlignment="1">
      <alignment vertical="top" wrapText="1"/>
    </xf>
    <xf numFmtId="0" fontId="14" fillId="0" borderId="74" xfId="0" applyFont="1" applyFill="1" applyBorder="1" applyAlignment="1">
      <alignment vertical="top" wrapText="1"/>
    </xf>
    <xf numFmtId="0" fontId="14" fillId="0" borderId="79" xfId="0" applyFont="1" applyFill="1" applyBorder="1" applyAlignment="1">
      <alignment vertical="top" wrapText="1"/>
    </xf>
    <xf numFmtId="0" fontId="14" fillId="0" borderId="64" xfId="0" applyFont="1" applyFill="1" applyBorder="1" applyAlignment="1">
      <alignment vertical="top" wrapText="1"/>
    </xf>
    <xf numFmtId="0" fontId="14" fillId="0" borderId="80" xfId="0" applyFont="1" applyFill="1" applyBorder="1" applyAlignment="1">
      <alignment vertical="top" wrapText="1"/>
    </xf>
    <xf numFmtId="0" fontId="10" fillId="0" borderId="17" xfId="0" applyFont="1" applyFill="1" applyBorder="1" applyAlignment="1">
      <alignment vertical="center" wrapText="1"/>
    </xf>
    <xf numFmtId="165" fontId="10" fillId="0" borderId="17" xfId="1" applyNumberFormat="1" applyFont="1" applyFill="1" applyBorder="1" applyAlignment="1">
      <alignment vertical="center"/>
    </xf>
    <xf numFmtId="0" fontId="10" fillId="0" borderId="4" xfId="0" applyFont="1" applyFill="1" applyBorder="1" applyAlignment="1">
      <alignment vertical="center" wrapText="1"/>
    </xf>
    <xf numFmtId="165" fontId="10" fillId="0" borderId="4" xfId="1" applyNumberFormat="1" applyFont="1" applyFill="1" applyBorder="1" applyAlignment="1">
      <alignment vertical="center"/>
    </xf>
    <xf numFmtId="165" fontId="12" fillId="0" borderId="4" xfId="1" applyNumberFormat="1" applyFont="1" applyFill="1" applyBorder="1" applyAlignment="1">
      <alignment vertical="center"/>
    </xf>
    <xf numFmtId="165" fontId="32" fillId="0" borderId="4" xfId="1" applyNumberFormat="1" applyFont="1" applyFill="1" applyBorder="1" applyAlignment="1">
      <alignment vertical="top"/>
    </xf>
    <xf numFmtId="165" fontId="32" fillId="0" borderId="12" xfId="1" applyNumberFormat="1" applyFont="1" applyFill="1" applyBorder="1" applyAlignment="1">
      <alignment vertical="center"/>
    </xf>
    <xf numFmtId="0" fontId="12" fillId="0" borderId="9" xfId="0" applyFont="1" applyFill="1" applyBorder="1" applyAlignment="1">
      <alignment vertical="top"/>
    </xf>
    <xf numFmtId="165" fontId="10" fillId="0" borderId="74" xfId="1" applyNumberFormat="1" applyFont="1" applyFill="1" applyBorder="1" applyAlignment="1">
      <alignment vertical="top" wrapText="1"/>
    </xf>
    <xf numFmtId="0" fontId="12" fillId="0" borderId="74" xfId="0" applyFont="1" applyFill="1" applyBorder="1" applyAlignment="1">
      <alignment vertical="top"/>
    </xf>
    <xf numFmtId="0" fontId="12" fillId="0" borderId="79" xfId="0" applyFont="1" applyFill="1" applyBorder="1" applyAlignment="1">
      <alignment vertical="top" wrapText="1"/>
    </xf>
    <xf numFmtId="165" fontId="10" fillId="0" borderId="9" xfId="1" applyNumberFormat="1" applyFont="1" applyFill="1" applyBorder="1" applyAlignment="1">
      <alignment vertical="top" wrapText="1"/>
    </xf>
    <xf numFmtId="0" fontId="12" fillId="0" borderId="80" xfId="0" applyFont="1" applyFill="1" applyBorder="1" applyAlignment="1">
      <alignment vertical="top" wrapText="1"/>
    </xf>
    <xf numFmtId="0" fontId="13" fillId="0" borderId="74" xfId="0" applyFont="1" applyBorder="1" applyAlignment="1">
      <alignment horizontal="left" vertical="top" wrapText="1"/>
    </xf>
    <xf numFmtId="0" fontId="10" fillId="0" borderId="4" xfId="0" applyFont="1" applyFill="1" applyBorder="1" applyAlignment="1">
      <alignment vertical="top" wrapText="1"/>
    </xf>
    <xf numFmtId="0" fontId="13" fillId="0" borderId="9" xfId="0" applyFont="1" applyBorder="1" applyAlignment="1">
      <alignment horizontal="left" vertical="top" wrapText="1"/>
    </xf>
    <xf numFmtId="165" fontId="5" fillId="6" borderId="9" xfId="0" applyNumberFormat="1" applyFont="1" applyFill="1" applyBorder="1" applyAlignment="1">
      <alignment vertical="top"/>
    </xf>
    <xf numFmtId="0" fontId="15" fillId="0" borderId="27" xfId="0" applyFont="1" applyBorder="1" applyAlignment="1">
      <alignment vertical="top" wrapText="1" readingOrder="1"/>
    </xf>
    <xf numFmtId="0" fontId="21" fillId="2" borderId="4" xfId="0" applyFont="1" applyFill="1" applyBorder="1" applyAlignment="1">
      <alignment horizontal="center" vertical="center"/>
    </xf>
    <xf numFmtId="165" fontId="6" fillId="0" borderId="12" xfId="1" applyNumberFormat="1" applyFont="1" applyBorder="1" applyAlignment="1">
      <alignment vertical="center" wrapText="1"/>
    </xf>
    <xf numFmtId="165" fontId="21" fillId="0" borderId="45" xfId="1" applyNumberFormat="1" applyFont="1" applyFill="1" applyBorder="1" applyAlignment="1">
      <alignment vertical="center"/>
    </xf>
    <xf numFmtId="0" fontId="0" fillId="0" borderId="12" xfId="0" applyFill="1" applyBorder="1" applyAlignment="1">
      <alignment horizontal="left" wrapText="1"/>
    </xf>
    <xf numFmtId="0" fontId="35" fillId="0" borderId="12" xfId="0" applyFont="1" applyFill="1" applyBorder="1" applyAlignment="1">
      <alignment vertical="center" wrapText="1"/>
    </xf>
    <xf numFmtId="0" fontId="38" fillId="0" borderId="12" xfId="0" applyFont="1" applyFill="1" applyBorder="1" applyAlignment="1">
      <alignment horizontal="left" wrapText="1"/>
    </xf>
    <xf numFmtId="0" fontId="14" fillId="0" borderId="12" xfId="0" applyFont="1" applyFill="1" applyBorder="1" applyAlignment="1">
      <alignment horizontal="left" vertical="center" wrapText="1"/>
    </xf>
    <xf numFmtId="0" fontId="31" fillId="0" borderId="12" xfId="0" applyFont="1" applyFill="1" applyBorder="1" applyAlignment="1">
      <alignment horizontal="left" vertical="center" wrapText="1"/>
    </xf>
    <xf numFmtId="0" fontId="31" fillId="0" borderId="12" xfId="0" applyFont="1" applyFill="1" applyBorder="1" applyAlignment="1">
      <alignment vertical="center" wrapText="1"/>
    </xf>
    <xf numFmtId="0" fontId="10" fillId="0" borderId="4" xfId="0" applyFont="1" applyFill="1" applyBorder="1" applyAlignment="1">
      <alignment vertical="center"/>
    </xf>
    <xf numFmtId="0" fontId="13" fillId="0" borderId="4" xfId="0" applyFont="1" applyFill="1" applyBorder="1" applyAlignment="1">
      <alignment vertical="center" wrapText="1"/>
    </xf>
    <xf numFmtId="165" fontId="13" fillId="0" borderId="12" xfId="1" applyNumberFormat="1" applyFont="1" applyFill="1" applyBorder="1" applyAlignment="1">
      <alignment vertical="center"/>
    </xf>
    <xf numFmtId="165" fontId="13" fillId="0" borderId="12" xfId="1" applyNumberFormat="1" applyFont="1" applyFill="1" applyBorder="1" applyAlignment="1">
      <alignment horizontal="center" vertical="center"/>
    </xf>
    <xf numFmtId="165" fontId="18" fillId="0" borderId="12" xfId="1" applyNumberFormat="1" applyFont="1" applyFill="1" applyBorder="1" applyAlignment="1">
      <alignment vertical="center"/>
    </xf>
    <xf numFmtId="15" fontId="10" fillId="0" borderId="12" xfId="0" applyNumberFormat="1" applyFont="1" applyFill="1" applyBorder="1" applyAlignment="1">
      <alignment vertical="center"/>
    </xf>
    <xf numFmtId="165" fontId="8" fillId="0" borderId="12" xfId="1" applyNumberFormat="1" applyFont="1" applyFill="1" applyBorder="1" applyAlignment="1">
      <alignment horizontal="right" vertical="center" wrapText="1"/>
    </xf>
    <xf numFmtId="0" fontId="7" fillId="0" borderId="12" xfId="0" applyFont="1" applyFill="1" applyBorder="1" applyAlignment="1">
      <alignment horizontal="left" vertical="center" wrapText="1" indent="1"/>
    </xf>
    <xf numFmtId="0" fontId="18" fillId="0" borderId="24" xfId="0" applyFont="1" applyFill="1" applyBorder="1" applyAlignment="1">
      <alignment vertical="center" wrapText="1"/>
    </xf>
    <xf numFmtId="165" fontId="8" fillId="0" borderId="17" xfId="1" applyNumberFormat="1" applyFont="1" applyFill="1" applyBorder="1" applyAlignment="1">
      <alignment vertical="center"/>
    </xf>
    <xf numFmtId="165" fontId="17" fillId="0" borderId="17" xfId="1" applyNumberFormat="1" applyFont="1" applyFill="1" applyBorder="1" applyAlignment="1">
      <alignment horizontal="center" vertical="center"/>
    </xf>
    <xf numFmtId="0" fontId="33" fillId="0" borderId="17" xfId="0" applyFont="1" applyFill="1" applyBorder="1" applyAlignment="1">
      <alignment vertical="center" wrapText="1"/>
    </xf>
    <xf numFmtId="0" fontId="0" fillId="0" borderId="17" xfId="0" applyFill="1" applyBorder="1" applyAlignment="1">
      <alignment horizontal="left" wrapText="1"/>
    </xf>
    <xf numFmtId="0" fontId="10" fillId="0" borderId="7" xfId="0" applyFont="1" applyFill="1" applyBorder="1" applyAlignment="1">
      <alignment vertical="center" wrapText="1"/>
    </xf>
    <xf numFmtId="165" fontId="8" fillId="0" borderId="4" xfId="1" applyNumberFormat="1" applyFont="1" applyFill="1" applyBorder="1" applyAlignment="1">
      <alignment vertical="center"/>
    </xf>
    <xf numFmtId="0" fontId="17" fillId="0" borderId="4" xfId="0" applyFont="1" applyFill="1" applyBorder="1" applyAlignment="1">
      <alignment horizontal="center" vertical="center"/>
    </xf>
    <xf numFmtId="0" fontId="0" fillId="0" borderId="4" xfId="0" applyFill="1" applyBorder="1" applyAlignment="1">
      <alignment horizontal="left" wrapText="1"/>
    </xf>
    <xf numFmtId="165" fontId="8" fillId="10" borderId="22" xfId="1" applyNumberFormat="1" applyFont="1" applyFill="1" applyBorder="1" applyAlignment="1">
      <alignment vertical="top"/>
    </xf>
    <xf numFmtId="165" fontId="8" fillId="10" borderId="12" xfId="1" applyNumberFormat="1" applyFont="1" applyFill="1" applyBorder="1" applyAlignment="1">
      <alignment vertical="center"/>
    </xf>
    <xf numFmtId="165" fontId="21" fillId="2" borderId="12" xfId="1" applyNumberFormat="1" applyFont="1" applyFill="1" applyBorder="1" applyAlignment="1">
      <alignment horizontal="center" vertical="center"/>
    </xf>
    <xf numFmtId="165" fontId="21" fillId="0" borderId="75" xfId="1" applyNumberFormat="1" applyFont="1" applyBorder="1" applyAlignment="1">
      <alignment vertical="top" wrapText="1"/>
    </xf>
    <xf numFmtId="165" fontId="21" fillId="0" borderId="24" xfId="1" applyNumberFormat="1" applyFont="1" applyBorder="1" applyAlignment="1">
      <alignment horizontal="left" vertical="top"/>
    </xf>
    <xf numFmtId="165" fontId="21" fillId="0" borderId="22" xfId="1" applyNumberFormat="1" applyFont="1" applyBorder="1" applyAlignment="1">
      <alignment vertical="top"/>
    </xf>
    <xf numFmtId="165" fontId="21" fillId="0" borderId="24" xfId="1" applyNumberFormat="1" applyFont="1" applyBorder="1" applyAlignment="1">
      <alignment vertical="top" wrapText="1"/>
    </xf>
    <xf numFmtId="165" fontId="21" fillId="0" borderId="33" xfId="1" applyNumberFormat="1" applyFont="1" applyBorder="1" applyAlignment="1">
      <alignment vertical="top"/>
    </xf>
    <xf numFmtId="165" fontId="21" fillId="0" borderId="12" xfId="1" applyNumberFormat="1" applyFont="1" applyBorder="1" applyAlignment="1">
      <alignment vertical="top" wrapText="1"/>
    </xf>
    <xf numFmtId="165" fontId="21" fillId="0" borderId="9" xfId="1" applyNumberFormat="1" applyFont="1" applyBorder="1" applyAlignment="1">
      <alignment vertical="top" wrapText="1"/>
    </xf>
    <xf numFmtId="165" fontId="32" fillId="0" borderId="18" xfId="1" applyNumberFormat="1" applyFont="1" applyFill="1" applyBorder="1" applyAlignment="1">
      <alignment horizontal="right" vertical="top" wrapText="1"/>
    </xf>
    <xf numFmtId="165" fontId="32" fillId="0" borderId="24" xfId="1" applyNumberFormat="1" applyFont="1" applyFill="1" applyBorder="1" applyAlignment="1">
      <alignment horizontal="right" vertical="top" wrapText="1"/>
    </xf>
    <xf numFmtId="165" fontId="32" fillId="0" borderId="9" xfId="1" applyNumberFormat="1" applyFont="1" applyFill="1" applyBorder="1" applyAlignment="1">
      <alignment horizontal="right" vertical="top" wrapText="1"/>
    </xf>
    <xf numFmtId="165" fontId="41" fillId="0" borderId="0" xfId="1" applyNumberFormat="1" applyFont="1" applyFill="1" applyBorder="1" applyAlignment="1">
      <alignment horizontal="right" vertical="center"/>
    </xf>
    <xf numFmtId="165" fontId="41" fillId="0" borderId="13" xfId="1" applyNumberFormat="1" applyFont="1" applyFill="1" applyBorder="1" applyAlignment="1">
      <alignment horizontal="right" vertical="center"/>
    </xf>
    <xf numFmtId="165" fontId="41" fillId="0" borderId="10" xfId="1" applyNumberFormat="1" applyFont="1" applyFill="1" applyBorder="1" applyAlignment="1">
      <alignment horizontal="right" vertical="center"/>
    </xf>
    <xf numFmtId="165" fontId="41" fillId="0" borderId="44" xfId="1" applyNumberFormat="1" applyFont="1" applyBorder="1" applyAlignment="1">
      <alignment horizontal="right" vertical="center" wrapText="1"/>
    </xf>
    <xf numFmtId="165" fontId="41" fillId="0" borderId="42" xfId="1" applyNumberFormat="1" applyFont="1" applyBorder="1" applyAlignment="1">
      <alignment horizontal="right" vertical="center"/>
    </xf>
    <xf numFmtId="165" fontId="41" fillId="0" borderId="3" xfId="1" applyNumberFormat="1" applyFont="1" applyBorder="1" applyAlignment="1">
      <alignment horizontal="right" vertical="center"/>
    </xf>
    <xf numFmtId="165" fontId="21" fillId="0" borderId="17" xfId="1" applyNumberFormat="1" applyFont="1" applyFill="1" applyBorder="1" applyAlignment="1">
      <alignment vertical="center"/>
    </xf>
    <xf numFmtId="0" fontId="15" fillId="0" borderId="74" xfId="0" applyFont="1" applyBorder="1" applyAlignment="1">
      <alignment horizontal="left" vertical="center" wrapText="1" readingOrder="1"/>
    </xf>
    <xf numFmtId="0" fontId="6" fillId="0" borderId="74" xfId="0" applyFont="1" applyBorder="1" applyAlignment="1">
      <alignment horizontal="left" vertical="center" wrapText="1"/>
    </xf>
    <xf numFmtId="165" fontId="6" fillId="0" borderId="74" xfId="1" applyNumberFormat="1" applyFont="1" applyBorder="1" applyAlignment="1">
      <alignment vertical="center" wrapText="1"/>
    </xf>
    <xf numFmtId="0" fontId="7" fillId="6" borderId="74" xfId="0" applyFont="1" applyFill="1" applyBorder="1" applyAlignment="1">
      <alignment vertical="center" wrapText="1"/>
    </xf>
    <xf numFmtId="0" fontId="7" fillId="0" borderId="74" xfId="0" applyFont="1" applyBorder="1" applyAlignment="1">
      <alignment vertical="center" wrapText="1"/>
    </xf>
    <xf numFmtId="0" fontId="6" fillId="0" borderId="12" xfId="0" applyFont="1" applyBorder="1" applyAlignment="1">
      <alignment horizontal="left" vertical="center" wrapText="1"/>
    </xf>
    <xf numFmtId="0" fontId="7" fillId="6" borderId="12" xfId="0" applyFont="1" applyFill="1" applyBorder="1" applyAlignment="1">
      <alignment vertical="center" wrapText="1"/>
    </xf>
    <xf numFmtId="0" fontId="7" fillId="0" borderId="12" xfId="0" applyFont="1" applyBorder="1" applyAlignment="1">
      <alignment vertical="center" wrapText="1"/>
    </xf>
    <xf numFmtId="0" fontId="15" fillId="0" borderId="9" xfId="0" applyFont="1" applyBorder="1" applyAlignment="1">
      <alignment vertical="center" wrapText="1" readingOrder="1"/>
    </xf>
    <xf numFmtId="0" fontId="6" fillId="0" borderId="9" xfId="0" applyFont="1" applyBorder="1" applyAlignment="1">
      <alignment horizontal="left" vertical="center" wrapText="1"/>
    </xf>
    <xf numFmtId="165" fontId="6" fillId="0" borderId="9" xfId="1" applyNumberFormat="1" applyFont="1" applyBorder="1" applyAlignment="1">
      <alignment vertical="center" wrapText="1"/>
    </xf>
    <xf numFmtId="0" fontId="7" fillId="0" borderId="9" xfId="0" applyFont="1" applyBorder="1" applyAlignment="1">
      <alignment vertical="center" wrapText="1"/>
    </xf>
    <xf numFmtId="165" fontId="21" fillId="0" borderId="12" xfId="1" applyNumberFormat="1" applyFont="1" applyFill="1" applyBorder="1" applyAlignment="1">
      <alignment vertical="center" wrapText="1"/>
    </xf>
    <xf numFmtId="165" fontId="21" fillId="0" borderId="12" xfId="1" applyNumberFormat="1" applyFont="1" applyFill="1" applyBorder="1" applyAlignment="1">
      <alignment horizontal="left" vertical="center"/>
    </xf>
    <xf numFmtId="165" fontId="21" fillId="0" borderId="12" xfId="1" applyNumberFormat="1" applyFont="1" applyFill="1" applyBorder="1" applyAlignment="1">
      <alignment horizontal="right" vertical="center" wrapText="1"/>
    </xf>
    <xf numFmtId="0" fontId="21" fillId="0" borderId="12" xfId="0" applyFont="1" applyFill="1" applyBorder="1" applyAlignment="1">
      <alignment vertical="center" wrapText="1"/>
    </xf>
    <xf numFmtId="165" fontId="21" fillId="0" borderId="4" xfId="1" applyNumberFormat="1" applyFont="1" applyFill="1" applyBorder="1" applyAlignment="1">
      <alignment vertical="center" wrapText="1"/>
    </xf>
    <xf numFmtId="0" fontId="41" fillId="0" borderId="0" xfId="0" applyFont="1" applyFill="1" applyBorder="1" applyAlignment="1">
      <alignment horizontal="right" vertical="center"/>
    </xf>
    <xf numFmtId="0" fontId="41" fillId="0" borderId="13" xfId="0" applyFont="1" applyFill="1" applyBorder="1" applyAlignment="1">
      <alignment horizontal="right" vertical="center"/>
    </xf>
    <xf numFmtId="0" fontId="41" fillId="0" borderId="10" xfId="0" applyFont="1" applyFill="1" applyBorder="1" applyAlignment="1">
      <alignment horizontal="right" vertical="center"/>
    </xf>
    <xf numFmtId="0" fontId="41" fillId="0" borderId="44" xfId="0" applyFont="1" applyBorder="1" applyAlignment="1">
      <alignment horizontal="right" vertical="center" wrapText="1"/>
    </xf>
    <xf numFmtId="0" fontId="41" fillId="0" borderId="42" xfId="0" applyFont="1" applyBorder="1" applyAlignment="1">
      <alignment horizontal="right" vertical="center"/>
    </xf>
    <xf numFmtId="0" fontId="41" fillId="0" borderId="3" xfId="0" applyFont="1" applyBorder="1" applyAlignment="1">
      <alignment horizontal="right" vertical="center"/>
    </xf>
    <xf numFmtId="0" fontId="15" fillId="0" borderId="51" xfId="0" applyFont="1" applyBorder="1" applyAlignment="1">
      <alignment vertical="top" wrapText="1" readingOrder="1"/>
    </xf>
    <xf numFmtId="0" fontId="13" fillId="0" borderId="41" xfId="0" applyFont="1" applyBorder="1" applyAlignment="1">
      <alignment horizontal="left" vertical="top" wrapText="1"/>
    </xf>
    <xf numFmtId="165" fontId="5" fillId="6" borderId="41" xfId="0" applyNumberFormat="1" applyFont="1" applyFill="1" applyBorder="1" applyAlignment="1">
      <alignment vertical="top"/>
    </xf>
    <xf numFmtId="0" fontId="0" fillId="0" borderId="46" xfId="0" applyBorder="1"/>
    <xf numFmtId="165" fontId="0" fillId="0" borderId="75" xfId="1" applyNumberFormat="1" applyFont="1" applyBorder="1"/>
    <xf numFmtId="165" fontId="0" fillId="0" borderId="24" xfId="1" applyNumberFormat="1" applyFont="1" applyBorder="1"/>
    <xf numFmtId="165" fontId="0" fillId="0" borderId="27" xfId="1" applyNumberFormat="1" applyFont="1" applyBorder="1"/>
    <xf numFmtId="0" fontId="0" fillId="0" borderId="82" xfId="0" applyBorder="1"/>
    <xf numFmtId="0" fontId="0" fillId="0" borderId="67" xfId="0" applyBorder="1"/>
    <xf numFmtId="0" fontId="0" fillId="0" borderId="61" xfId="0" applyBorder="1"/>
    <xf numFmtId="9" fontId="0" fillId="0" borderId="86" xfId="2" applyFont="1" applyBorder="1" applyAlignment="1">
      <alignment horizontal="center" vertical="center"/>
    </xf>
    <xf numFmtId="9" fontId="0" fillId="0" borderId="19" xfId="2" applyFont="1" applyBorder="1" applyAlignment="1">
      <alignment horizontal="center" vertical="center"/>
    </xf>
    <xf numFmtId="9" fontId="0" fillId="0" borderId="8" xfId="2" applyFont="1" applyBorder="1" applyAlignment="1">
      <alignment horizontal="center" vertical="center"/>
    </xf>
    <xf numFmtId="165" fontId="0" fillId="0" borderId="82" xfId="0" applyNumberFormat="1" applyBorder="1"/>
    <xf numFmtId="0" fontId="0" fillId="0" borderId="65" xfId="0" applyBorder="1"/>
    <xf numFmtId="165" fontId="0" fillId="0" borderId="18" xfId="1" applyNumberFormat="1" applyFont="1" applyBorder="1"/>
    <xf numFmtId="9" fontId="0" fillId="0" borderId="16" xfId="2" applyFont="1" applyBorder="1" applyAlignment="1">
      <alignment horizontal="center" vertical="center"/>
    </xf>
    <xf numFmtId="165" fontId="0" fillId="0" borderId="80" xfId="1" applyNumberFormat="1" applyFont="1" applyBorder="1"/>
    <xf numFmtId="0" fontId="0" fillId="0" borderId="81" xfId="0" applyBorder="1"/>
    <xf numFmtId="165" fontId="0" fillId="0" borderId="66" xfId="0" applyNumberFormat="1" applyBorder="1"/>
    <xf numFmtId="0" fontId="0" fillId="0" borderId="56" xfId="0" applyBorder="1"/>
    <xf numFmtId="165" fontId="0" fillId="0" borderId="83" xfId="1" applyNumberFormat="1" applyFont="1" applyBorder="1"/>
    <xf numFmtId="0" fontId="0" fillId="0" borderId="87" xfId="0" applyBorder="1"/>
    <xf numFmtId="165" fontId="0" fillId="0" borderId="88" xfId="1" applyNumberFormat="1" applyFont="1" applyBorder="1"/>
    <xf numFmtId="0" fontId="0" fillId="0" borderId="85" xfId="0" applyBorder="1"/>
    <xf numFmtId="165" fontId="0" fillId="0" borderId="7" xfId="1" applyNumberFormat="1" applyFont="1" applyBorder="1"/>
    <xf numFmtId="9" fontId="0" fillId="0" borderId="5" xfId="2" applyFont="1" applyBorder="1" applyAlignment="1">
      <alignment horizontal="center" vertical="center"/>
    </xf>
    <xf numFmtId="9" fontId="0" fillId="0" borderId="55" xfId="2" applyFont="1" applyBorder="1" applyAlignment="1">
      <alignment horizontal="center" vertical="center"/>
    </xf>
    <xf numFmtId="0" fontId="0" fillId="0" borderId="87" xfId="0" applyFill="1" applyBorder="1"/>
    <xf numFmtId="165" fontId="0" fillId="0" borderId="56" xfId="1" applyNumberFormat="1" applyFont="1" applyBorder="1"/>
    <xf numFmtId="0" fontId="0" fillId="8" borderId="28" xfId="0" applyFill="1" applyBorder="1"/>
    <xf numFmtId="0" fontId="0" fillId="9" borderId="31" xfId="0" applyFill="1" applyBorder="1"/>
    <xf numFmtId="0" fontId="0" fillId="7" borderId="32" xfId="0" applyFill="1" applyBorder="1"/>
    <xf numFmtId="165" fontId="0" fillId="0" borderId="78" xfId="2" applyNumberFormat="1" applyFont="1" applyBorder="1" applyAlignment="1">
      <alignment horizontal="center" vertical="center"/>
    </xf>
    <xf numFmtId="9" fontId="0" fillId="0" borderId="64" xfId="2" applyFont="1" applyBorder="1" applyAlignment="1">
      <alignment horizontal="center" vertical="center"/>
    </xf>
    <xf numFmtId="9" fontId="0" fillId="0" borderId="79" xfId="2" applyFont="1" applyBorder="1" applyAlignment="1">
      <alignment horizontal="center" vertical="center"/>
    </xf>
    <xf numFmtId="9" fontId="0" fillId="0" borderId="72" xfId="0" applyNumberFormat="1" applyBorder="1"/>
    <xf numFmtId="165" fontId="8" fillId="6" borderId="74" xfId="0" applyNumberFormat="1" applyFont="1" applyFill="1" applyBorder="1" applyAlignment="1">
      <alignment vertical="top"/>
    </xf>
    <xf numFmtId="165" fontId="8" fillId="0" borderId="12" xfId="0" applyNumberFormat="1" applyFont="1" applyFill="1" applyBorder="1" applyAlignment="1">
      <alignment vertical="top"/>
    </xf>
    <xf numFmtId="165" fontId="8" fillId="6" borderId="73" xfId="0" applyNumberFormat="1" applyFont="1" applyFill="1" applyBorder="1" applyAlignment="1">
      <alignment vertical="top"/>
    </xf>
    <xf numFmtId="0" fontId="25" fillId="0" borderId="20" xfId="0" applyFont="1" applyFill="1" applyBorder="1" applyAlignment="1">
      <alignment vertical="center"/>
    </xf>
    <xf numFmtId="165" fontId="8" fillId="0" borderId="74" xfId="1" applyNumberFormat="1" applyFont="1" applyFill="1" applyBorder="1" applyAlignment="1">
      <alignment vertical="top" wrapText="1"/>
    </xf>
    <xf numFmtId="165" fontId="8" fillId="0" borderId="9" xfId="1" applyNumberFormat="1" applyFont="1" applyFill="1" applyBorder="1" applyAlignment="1">
      <alignment vertical="top" wrapText="1"/>
    </xf>
    <xf numFmtId="0" fontId="25" fillId="0" borderId="44" xfId="0" applyFont="1" applyBorder="1" applyAlignment="1">
      <alignment horizontal="left" vertical="center" wrapText="1"/>
    </xf>
    <xf numFmtId="0" fontId="25" fillId="0" borderId="42" xfId="0" applyFont="1" applyBorder="1" applyAlignment="1">
      <alignment vertical="center"/>
    </xf>
    <xf numFmtId="0" fontId="25" fillId="0" borderId="3" xfId="0" applyFont="1" applyBorder="1" applyAlignment="1">
      <alignment vertical="center"/>
    </xf>
    <xf numFmtId="0" fontId="25" fillId="0" borderId="0" xfId="0" applyFont="1" applyFill="1" applyBorder="1" applyAlignment="1">
      <alignment horizontal="center" vertical="center"/>
    </xf>
    <xf numFmtId="0" fontId="25" fillId="0" borderId="13" xfId="0" applyFont="1" applyFill="1" applyBorder="1" applyAlignment="1">
      <alignment horizontal="center" vertical="center"/>
    </xf>
    <xf numFmtId="0" fontId="25" fillId="0" borderId="10" xfId="0" applyFont="1" applyFill="1" applyBorder="1" applyAlignment="1">
      <alignment horizontal="center" vertical="center"/>
    </xf>
    <xf numFmtId="0" fontId="25" fillId="0" borderId="3" xfId="0" applyFont="1" applyFill="1" applyBorder="1" applyAlignment="1">
      <alignment vertical="center"/>
    </xf>
    <xf numFmtId="0" fontId="15" fillId="0" borderId="78" xfId="0" applyFont="1" applyBorder="1" applyAlignment="1">
      <alignment vertical="top" wrapText="1" readingOrder="1"/>
    </xf>
    <xf numFmtId="0" fontId="15" fillId="0" borderId="36" xfId="0" applyFont="1" applyFill="1" applyBorder="1" applyAlignment="1">
      <alignment vertical="top" wrapText="1" readingOrder="1"/>
    </xf>
    <xf numFmtId="0" fontId="15" fillId="0" borderId="6" xfId="0" applyFont="1" applyFill="1" applyBorder="1" applyAlignment="1">
      <alignment vertical="top" wrapText="1" readingOrder="1"/>
    </xf>
    <xf numFmtId="0" fontId="13" fillId="0" borderId="4" xfId="0" applyFont="1" applyFill="1" applyBorder="1" applyAlignment="1">
      <alignment horizontal="left" vertical="top" wrapText="1"/>
    </xf>
    <xf numFmtId="165" fontId="8" fillId="0" borderId="4" xfId="0" applyNumberFormat="1" applyFont="1" applyFill="1" applyBorder="1" applyAlignment="1">
      <alignment vertical="top"/>
    </xf>
    <xf numFmtId="0" fontId="14" fillId="0" borderId="68" xfId="0" applyFont="1" applyFill="1" applyBorder="1" applyAlignment="1">
      <alignment vertical="top" wrapText="1"/>
    </xf>
    <xf numFmtId="0" fontId="15" fillId="0" borderId="78" xfId="0" applyFont="1" applyFill="1" applyBorder="1" applyAlignment="1">
      <alignment vertical="top" wrapText="1" readingOrder="1"/>
    </xf>
    <xf numFmtId="0" fontId="8" fillId="0" borderId="74" xfId="0" applyFont="1" applyFill="1" applyBorder="1" applyAlignment="1">
      <alignment vertical="top" wrapText="1"/>
    </xf>
    <xf numFmtId="165" fontId="13" fillId="0" borderId="74" xfId="1" applyNumberFormat="1" applyFont="1" applyFill="1" applyBorder="1" applyAlignment="1">
      <alignment vertical="top" wrapText="1"/>
    </xf>
    <xf numFmtId="165" fontId="13" fillId="0" borderId="9" xfId="1" applyNumberFormat="1" applyFont="1" applyFill="1" applyBorder="1" applyAlignment="1">
      <alignment vertical="top" wrapText="1"/>
    </xf>
    <xf numFmtId="0" fontId="27" fillId="0" borderId="78" xfId="0" applyFont="1" applyFill="1" applyBorder="1" applyAlignment="1">
      <alignment vertical="top" wrapText="1"/>
    </xf>
    <xf numFmtId="0" fontId="27" fillId="0" borderId="46" xfId="0" applyFont="1" applyFill="1" applyBorder="1" applyAlignment="1">
      <alignment vertical="top" wrapText="1"/>
    </xf>
    <xf numFmtId="0" fontId="6" fillId="0" borderId="21" xfId="0" applyFont="1" applyFill="1" applyBorder="1" applyAlignment="1">
      <alignment horizontal="center" vertical="center" wrapText="1"/>
    </xf>
    <xf numFmtId="0" fontId="0" fillId="0" borderId="90" xfId="0" applyBorder="1"/>
    <xf numFmtId="165" fontId="0" fillId="0" borderId="36" xfId="1" applyNumberFormat="1" applyFont="1" applyBorder="1"/>
    <xf numFmtId="9" fontId="0" fillId="0" borderId="25" xfId="2" applyFont="1" applyBorder="1" applyAlignment="1">
      <alignment horizontal="center" vertical="center"/>
    </xf>
    <xf numFmtId="0" fontId="10" fillId="0" borderId="91" xfId="0" applyFont="1" applyFill="1" applyBorder="1" applyAlignment="1">
      <alignment vertical="center"/>
    </xf>
    <xf numFmtId="0" fontId="10" fillId="0" borderId="16" xfId="0" applyFont="1" applyFill="1" applyBorder="1" applyAlignment="1">
      <alignment vertical="center" wrapText="1"/>
    </xf>
    <xf numFmtId="4" fontId="10" fillId="0" borderId="12" xfId="0" applyNumberFormat="1" applyFont="1" applyBorder="1" applyAlignment="1">
      <alignment vertical="center"/>
    </xf>
    <xf numFmtId="0" fontId="10" fillId="0" borderId="12" xfId="0" applyFont="1" applyBorder="1" applyAlignment="1">
      <alignment vertical="center" wrapText="1"/>
    </xf>
    <xf numFmtId="4" fontId="10" fillId="0" borderId="12" xfId="0" applyNumberFormat="1" applyFont="1" applyBorder="1" applyAlignment="1">
      <alignment vertical="center" wrapText="1"/>
    </xf>
    <xf numFmtId="0" fontId="10" fillId="0" borderId="19" xfId="0" applyFont="1" applyFill="1" applyBorder="1" applyAlignment="1">
      <alignment vertical="center" wrapText="1"/>
    </xf>
    <xf numFmtId="0" fontId="10" fillId="0" borderId="12" xfId="0" applyFont="1" applyBorder="1" applyAlignment="1">
      <alignment vertical="center"/>
    </xf>
    <xf numFmtId="0" fontId="10" fillId="0" borderId="19" xfId="0" applyFont="1" applyFill="1" applyBorder="1" applyAlignment="1">
      <alignment vertical="center"/>
    </xf>
    <xf numFmtId="0" fontId="10" fillId="0" borderId="5" xfId="0" applyFont="1" applyFill="1" applyBorder="1" applyAlignment="1">
      <alignment vertical="center"/>
    </xf>
    <xf numFmtId="0" fontId="7" fillId="0" borderId="12" xfId="0" applyFont="1" applyFill="1" applyBorder="1" applyAlignment="1">
      <alignment wrapText="1"/>
    </xf>
    <xf numFmtId="0" fontId="4" fillId="0" borderId="42" xfId="0" applyFont="1" applyFill="1" applyBorder="1" applyAlignment="1">
      <alignment vertical="center"/>
    </xf>
    <xf numFmtId="0" fontId="4" fillId="0" borderId="12" xfId="0" applyFont="1" applyFill="1" applyBorder="1" applyAlignment="1">
      <alignment vertical="center"/>
    </xf>
    <xf numFmtId="9" fontId="0" fillId="0" borderId="77" xfId="2" applyFont="1" applyBorder="1" applyAlignment="1">
      <alignment horizontal="center" vertical="center" wrapText="1"/>
    </xf>
    <xf numFmtId="9" fontId="0" fillId="0" borderId="89" xfId="2" applyFont="1" applyBorder="1" applyAlignment="1">
      <alignment horizontal="center" vertical="center" wrapText="1"/>
    </xf>
    <xf numFmtId="9" fontId="0" fillId="0" borderId="34" xfId="2" applyFont="1" applyBorder="1" applyAlignment="1">
      <alignment horizontal="center" vertical="center" wrapText="1"/>
    </xf>
    <xf numFmtId="9" fontId="0" fillId="0" borderId="70" xfId="2" applyFont="1" applyBorder="1" applyAlignment="1">
      <alignment horizontal="center" vertical="center" wrapTex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16" fillId="10" borderId="65" xfId="0" applyFont="1" applyFill="1" applyBorder="1" applyAlignment="1">
      <alignment horizontal="center" vertical="center" wrapText="1"/>
    </xf>
    <xf numFmtId="0" fontId="16" fillId="10" borderId="67" xfId="0" applyFont="1" applyFill="1" applyBorder="1" applyAlignment="1">
      <alignment horizontal="center" vertical="center" wrapText="1"/>
    </xf>
    <xf numFmtId="0" fontId="16" fillId="10" borderId="85" xfId="0" applyFont="1" applyFill="1" applyBorder="1" applyAlignment="1">
      <alignment horizontal="center" vertical="center" wrapText="1"/>
    </xf>
    <xf numFmtId="0" fontId="20" fillId="0" borderId="84" xfId="0" applyFont="1" applyFill="1" applyBorder="1" applyAlignment="1">
      <alignment horizontal="center" vertical="center"/>
    </xf>
    <xf numFmtId="0" fontId="20" fillId="0" borderId="41" xfId="0" applyFont="1" applyFill="1" applyBorder="1" applyAlignment="1">
      <alignment horizontal="center" vertical="center"/>
    </xf>
    <xf numFmtId="0" fontId="20" fillId="0" borderId="17" xfId="0" applyFont="1" applyFill="1" applyBorder="1" applyAlignment="1">
      <alignment horizontal="center" vertical="center"/>
    </xf>
    <xf numFmtId="0" fontId="11" fillId="0" borderId="21" xfId="0" applyFont="1" applyFill="1" applyBorder="1" applyAlignment="1">
      <alignment horizontal="center" vertical="center" wrapText="1"/>
    </xf>
    <xf numFmtId="0" fontId="11" fillId="0" borderId="82"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61" xfId="0" applyFont="1" applyFill="1" applyBorder="1" applyAlignment="1">
      <alignment horizontal="center" vertical="center" wrapText="1"/>
    </xf>
    <xf numFmtId="0" fontId="11" fillId="0" borderId="82" xfId="0" applyFont="1" applyFill="1" applyBorder="1" applyAlignment="1">
      <alignment horizontal="center" vertical="center"/>
    </xf>
    <xf numFmtId="0" fontId="11" fillId="0" borderId="61" xfId="0" applyFont="1" applyFill="1" applyBorder="1" applyAlignment="1">
      <alignment horizontal="center" vertical="center"/>
    </xf>
    <xf numFmtId="0" fontId="16" fillId="0" borderId="11"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25" xfId="0" applyFont="1" applyBorder="1" applyAlignment="1">
      <alignment horizontal="center" vertical="center" wrapText="1"/>
    </xf>
    <xf numFmtId="0" fontId="11" fillId="0" borderId="11"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7" xfId="0" applyFont="1" applyFill="1" applyBorder="1" applyAlignment="1">
      <alignment horizontal="center" vertical="center" wrapText="1"/>
    </xf>
    <xf numFmtId="0" fontId="3" fillId="0" borderId="62" xfId="0" applyFont="1" applyBorder="1" applyAlignment="1">
      <alignment horizontal="center" vertical="center"/>
    </xf>
    <xf numFmtId="0" fontId="3" fillId="0" borderId="15" xfId="0" applyFont="1" applyBorder="1" applyAlignment="1">
      <alignment horizontal="center" vertical="center"/>
    </xf>
    <xf numFmtId="0" fontId="20" fillId="0" borderId="69" xfId="0" applyFont="1" applyFill="1" applyBorder="1" applyAlignment="1">
      <alignment horizontal="center" vertical="top"/>
    </xf>
    <xf numFmtId="0" fontId="20" fillId="0" borderId="58" xfId="0" applyFont="1" applyFill="1" applyBorder="1" applyAlignment="1">
      <alignment horizontal="center" vertical="top"/>
    </xf>
    <xf numFmtId="0" fontId="6" fillId="0" borderId="62" xfId="0" applyFont="1" applyBorder="1" applyAlignment="1">
      <alignment horizontal="center" vertical="center" wrapText="1"/>
    </xf>
    <xf numFmtId="0" fontId="6" fillId="0" borderId="31" xfId="0" applyFont="1" applyBorder="1" applyAlignment="1">
      <alignment horizontal="center" vertical="center" wrapText="1"/>
    </xf>
    <xf numFmtId="0" fontId="5" fillId="0" borderId="77" xfId="0" applyFont="1" applyBorder="1" applyAlignment="1">
      <alignment horizontal="center" vertical="center" wrapText="1"/>
    </xf>
    <xf numFmtId="0" fontId="5" fillId="0" borderId="37" xfId="0" applyFont="1" applyBorder="1" applyAlignment="1">
      <alignment horizontal="center" vertical="center" wrapText="1"/>
    </xf>
    <xf numFmtId="0" fontId="20" fillId="0" borderId="69" xfId="0" applyFont="1" applyFill="1" applyBorder="1" applyAlignment="1">
      <alignment horizontal="center" vertical="center"/>
    </xf>
    <xf numFmtId="0" fontId="20" fillId="0" borderId="58" xfId="0" applyFont="1" applyFill="1" applyBorder="1" applyAlignment="1">
      <alignment horizontal="center" vertical="center"/>
    </xf>
    <xf numFmtId="0" fontId="11" fillId="0" borderId="77" xfId="0" applyFont="1" applyFill="1" applyBorder="1" applyAlignment="1">
      <alignment horizontal="center" vertical="center"/>
    </xf>
    <xf numFmtId="0" fontId="11" fillId="0" borderId="37" xfId="0" applyFont="1" applyFill="1" applyBorder="1" applyAlignment="1">
      <alignment horizontal="center" vertical="center"/>
    </xf>
  </cellXfs>
  <cellStyles count="4">
    <cellStyle name="Comma" xfId="1" builtinId="3"/>
    <cellStyle name="Normal" xfId="0" builtinId="0"/>
    <cellStyle name="Normal 2" xfId="3" xr:uid="{DEB6F2E1-E104-4C93-9AAE-6A374F152130}"/>
    <cellStyle name="Percent" xfId="2" builtinId="5"/>
  </cellStyles>
  <dxfs count="0"/>
  <tableStyles count="0" defaultTableStyle="TableStyleMedium2" defaultPivotStyle="PivotStyleLight16"/>
  <colors>
    <mruColors>
      <color rgb="FF00CC66"/>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moke.Akindele/Desktop/Desktop/STOCK%20PROPOSALs/EA%20Stock%20Proposals/EA%202017%20Share%20Point%20MMRF/MMRF%20%20FOR%20SIEMENS%20SPARES%20FOR%20FGC%20&amp;%20EGC%20OVERHAUL%205.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Elohor.Abah/AppData/Local/Microsoft/Windows/INetCache/Content.Outlook/ANC7XW9U/MRTA%20OP19%20(CAPEX%20%20OPEX)%20BUDGET%20STATUS%20-%20REV%20-%20WEST.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Chris.Nnogo/AppData/Local/Microsoft/Windows/INetCache/Content.Outlook/9SSXM8SK/Copy%20of%20MRTA%20OP19%20(CAPEX%20%20OPEX)%20BUDGET%20STATUS%20(002).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MRTA%20OP19%20(CAPEX%20%20OPEX)%20BUDGET%20STATUS_.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HC-NA-P004-S3\Michael.A.Okunade$\Cached\My%20Documents\WORKING%20FILE\AGG\HANDOVER%20NOTE\MM%20REQUEST\MMR%20OTUMARA%20GTG-C.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MRTA%20OP19%20(CAPEX%20%20OPEX)%20BUDGET%20STATUS%20(002)%20(00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lohor.Abah/AppData/Local/Microsoft/Windows/INetCache/Content.Outlook/ANC7XW9U/MRTA%20OP19%20(CAPEX%20%20OPEX)%20BUDGET%20STATUS_.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Elohor.Abah/AppData/Local/Microsoft/Windows/INetCache/Content.Outlook/ANC7XW9U/MRTA%20OP19%20(CAPEX%20%20OPEX)%20BUDGET%20STATUS%20-%20REV%20-%20WEST%20(00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RTA%20OP19%20(CAPEX%20%20OPEX)%20BUDGET%20STATUS%20-%20REV%20-%20W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MRTA%20OP19%20(CAPEX%20%20OPEX)%20BUDGET%20STATUS_land.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Elohor.Abah/AppData/Local/Microsoft/Windows/INetCache/Content.Outlook/ANC7XW9U/MRTA%20OP19%20(CAPEX%20%20OPEX)%20BUDGET%20STATUS_%20(003).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Elohor.Abah/AppData/Local/Microsoft/Windows/INetCache/Content.Outlook/ANC7XW9U/MRTA%20OP19%20(CAPEX%20%20OPEX)%20BUDGET%20STATUS%20-%20Workshop%20(0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sheetName val="CRF Frontpage"/>
      <sheetName val="CRF Details a &amp; b &amp; c"/>
      <sheetName val="Standardiser Output"/>
      <sheetName val="Short Text"/>
      <sheetName val="Basic Data Text"/>
      <sheetName val="Class &amp; Char"/>
      <sheetName val="Memo Text"/>
      <sheetName val="MatGroup"/>
      <sheetName val="Data"/>
      <sheetName val="Plant"/>
      <sheetName val="PSGC30"/>
    </sheetNames>
    <sheetDataSet>
      <sheetData sheetId="0"/>
      <sheetData sheetId="1"/>
      <sheetData sheetId="2"/>
      <sheetData sheetId="3"/>
      <sheetData sheetId="4"/>
      <sheetData sheetId="5"/>
      <sheetData sheetId="6"/>
      <sheetData sheetId="7"/>
      <sheetData sheetId="8"/>
      <sheetData sheetId="9">
        <row r="2">
          <cell r="H2" t="str">
            <v>01AAAA</v>
          </cell>
        </row>
        <row r="3">
          <cell r="H3" t="str">
            <v>01BAAA</v>
          </cell>
        </row>
        <row r="4">
          <cell r="H4" t="str">
            <v>01XXXX</v>
          </cell>
        </row>
        <row r="5">
          <cell r="H5" t="str">
            <v>02AAAA</v>
          </cell>
          <cell r="I5" t="str">
            <v>Manufacturer Part No</v>
          </cell>
        </row>
        <row r="6">
          <cell r="H6" t="str">
            <v>02AGAA</v>
          </cell>
          <cell r="I6" t="str">
            <v>Manufacturer Type No</v>
          </cell>
        </row>
        <row r="7">
          <cell r="H7" t="str">
            <v>02AJAA</v>
          </cell>
          <cell r="I7" t="str">
            <v>Manufacturer Drawing No</v>
          </cell>
        </row>
        <row r="8">
          <cell r="H8" t="str">
            <v>02AMAA</v>
          </cell>
          <cell r="I8" t="str">
            <v>Shell Drawing No</v>
          </cell>
        </row>
        <row r="9">
          <cell r="H9" t="str">
            <v>02APAA</v>
          </cell>
          <cell r="I9" t="str">
            <v>WIC / MSDS No</v>
          </cell>
        </row>
        <row r="10">
          <cell r="H10" t="str">
            <v>02ASAA</v>
          </cell>
          <cell r="I10" t="str">
            <v>Model</v>
          </cell>
        </row>
        <row r="11">
          <cell r="H11" t="str">
            <v>02ASCA</v>
          </cell>
          <cell r="I11" t="str">
            <v>Article No</v>
          </cell>
        </row>
        <row r="12">
          <cell r="H12" t="str">
            <v>02ASDA</v>
          </cell>
          <cell r="I12" t="str">
            <v>Other</v>
          </cell>
        </row>
        <row r="13">
          <cell r="H13" t="str">
            <v>02ASFA</v>
          </cell>
        </row>
        <row r="14">
          <cell r="H14" t="str">
            <v>02AVAA</v>
          </cell>
        </row>
        <row r="15">
          <cell r="H15" t="str">
            <v>02DAAA</v>
          </cell>
        </row>
        <row r="16">
          <cell r="H16" t="str">
            <v>02DDAA</v>
          </cell>
        </row>
        <row r="17">
          <cell r="H17" t="str">
            <v>02DGAA</v>
          </cell>
        </row>
        <row r="18">
          <cell r="H18" t="str">
            <v>02DGBA</v>
          </cell>
        </row>
        <row r="19">
          <cell r="H19" t="str">
            <v>02DGCA</v>
          </cell>
        </row>
        <row r="20">
          <cell r="H20" t="str">
            <v>02DGDA</v>
          </cell>
        </row>
        <row r="21">
          <cell r="H21" t="str">
            <v>02DJAA</v>
          </cell>
        </row>
        <row r="22">
          <cell r="H22" t="str">
            <v>02DMAA</v>
          </cell>
        </row>
        <row r="23">
          <cell r="H23" t="str">
            <v>02DPAA</v>
          </cell>
        </row>
        <row r="24">
          <cell r="H24" t="str">
            <v>02DSAA</v>
          </cell>
        </row>
        <row r="25">
          <cell r="H25" t="str">
            <v>02DTAA</v>
          </cell>
        </row>
        <row r="26">
          <cell r="H26" t="str">
            <v>02XXXX</v>
          </cell>
        </row>
        <row r="27">
          <cell r="H27" t="str">
            <v>03AAAA</v>
          </cell>
        </row>
        <row r="28">
          <cell r="H28" t="str">
            <v>03AVAM</v>
          </cell>
        </row>
        <row r="29">
          <cell r="H29" t="str">
            <v>03DAAA</v>
          </cell>
        </row>
        <row r="30">
          <cell r="H30" t="str">
            <v>03DSAA</v>
          </cell>
        </row>
        <row r="31">
          <cell r="H31" t="str">
            <v>03EAAA</v>
          </cell>
        </row>
        <row r="32">
          <cell r="H32" t="str">
            <v>03FEAA</v>
          </cell>
        </row>
        <row r="33">
          <cell r="H33" t="str">
            <v>03GFAA</v>
          </cell>
        </row>
        <row r="34">
          <cell r="H34" t="str">
            <v>03GGAA</v>
          </cell>
        </row>
        <row r="35">
          <cell r="H35" t="str">
            <v>03GJAA</v>
          </cell>
        </row>
        <row r="36">
          <cell r="H36" t="str">
            <v>03GJBA</v>
          </cell>
        </row>
        <row r="37">
          <cell r="H37" t="str">
            <v>03GVAA</v>
          </cell>
        </row>
        <row r="38">
          <cell r="H38" t="str">
            <v>03GVAB</v>
          </cell>
        </row>
        <row r="39">
          <cell r="H39" t="str">
            <v>03GVAC</v>
          </cell>
        </row>
        <row r="40">
          <cell r="H40" t="str">
            <v>03GVAD</v>
          </cell>
        </row>
        <row r="41">
          <cell r="H41" t="str">
            <v>03GVAG</v>
          </cell>
        </row>
        <row r="42">
          <cell r="H42" t="str">
            <v>03JDAA</v>
          </cell>
        </row>
        <row r="43">
          <cell r="H43" t="str">
            <v>03JGAD</v>
          </cell>
        </row>
        <row r="44">
          <cell r="H44" t="str">
            <v>03JGAG</v>
          </cell>
        </row>
        <row r="45">
          <cell r="H45" t="str">
            <v>03JGAM</v>
          </cell>
        </row>
        <row r="46">
          <cell r="H46" t="str">
            <v>03JGAP</v>
          </cell>
        </row>
        <row r="47">
          <cell r="H47" t="str">
            <v>03JGBA</v>
          </cell>
        </row>
        <row r="48">
          <cell r="H48" t="str">
            <v>03JGCA</v>
          </cell>
        </row>
        <row r="49">
          <cell r="H49" t="str">
            <v>03JJAA</v>
          </cell>
        </row>
        <row r="50">
          <cell r="H50" t="str">
            <v>03JMAA</v>
          </cell>
        </row>
        <row r="51">
          <cell r="H51" t="str">
            <v>03JMCD</v>
          </cell>
        </row>
        <row r="52">
          <cell r="H52" t="str">
            <v>03MAAA</v>
          </cell>
        </row>
        <row r="53">
          <cell r="H53" t="str">
            <v>03MAAD</v>
          </cell>
        </row>
        <row r="54">
          <cell r="H54" t="str">
            <v>03MDAD</v>
          </cell>
        </row>
        <row r="55">
          <cell r="H55" t="str">
            <v>03MGAA</v>
          </cell>
        </row>
        <row r="56">
          <cell r="H56" t="str">
            <v>03MJAA</v>
          </cell>
        </row>
        <row r="57">
          <cell r="H57" t="str">
            <v>03MJBA</v>
          </cell>
        </row>
        <row r="58">
          <cell r="H58" t="str">
            <v>03MJCA</v>
          </cell>
        </row>
        <row r="59">
          <cell r="H59" t="str">
            <v>03MMAA</v>
          </cell>
        </row>
        <row r="60">
          <cell r="H60" t="str">
            <v>03MPAA</v>
          </cell>
        </row>
        <row r="61">
          <cell r="H61" t="str">
            <v>03MPAG</v>
          </cell>
        </row>
        <row r="62">
          <cell r="H62" t="str">
            <v>03MSAA</v>
          </cell>
        </row>
        <row r="63">
          <cell r="H63" t="str">
            <v>03MSAD</v>
          </cell>
        </row>
        <row r="64">
          <cell r="H64" t="str">
            <v>03MSCA</v>
          </cell>
        </row>
        <row r="65">
          <cell r="H65" t="str">
            <v>03MVAA</v>
          </cell>
        </row>
        <row r="66">
          <cell r="H66" t="str">
            <v>03MVAD</v>
          </cell>
        </row>
        <row r="67">
          <cell r="H67" t="str">
            <v>03MVHA</v>
          </cell>
        </row>
        <row r="68">
          <cell r="H68" t="str">
            <v>03MVKA</v>
          </cell>
        </row>
        <row r="69">
          <cell r="H69" t="str">
            <v>03MVLA</v>
          </cell>
        </row>
        <row r="70">
          <cell r="H70" t="str">
            <v>03MVMA</v>
          </cell>
        </row>
        <row r="71">
          <cell r="H71" t="str">
            <v>03MVPA</v>
          </cell>
        </row>
        <row r="72">
          <cell r="H72" t="str">
            <v>03PAAA</v>
          </cell>
        </row>
        <row r="73">
          <cell r="H73" t="str">
            <v>03QAAF</v>
          </cell>
        </row>
        <row r="74">
          <cell r="H74" t="str">
            <v>03RAAA</v>
          </cell>
        </row>
        <row r="75">
          <cell r="H75" t="str">
            <v>03TAAA</v>
          </cell>
        </row>
        <row r="76">
          <cell r="H76" t="str">
            <v>03TAAB</v>
          </cell>
        </row>
        <row r="77">
          <cell r="H77" t="str">
            <v>03XXXX</v>
          </cell>
        </row>
        <row r="78">
          <cell r="H78" t="str">
            <v>04AAAA</v>
          </cell>
        </row>
        <row r="79">
          <cell r="H79" t="str">
            <v>04AAAB</v>
          </cell>
        </row>
        <row r="80">
          <cell r="H80" t="str">
            <v>04AAAD</v>
          </cell>
        </row>
        <row r="81">
          <cell r="H81" t="str">
            <v>04AAAG</v>
          </cell>
        </row>
        <row r="82">
          <cell r="H82" t="str">
            <v>04ADAA</v>
          </cell>
        </row>
        <row r="83">
          <cell r="H83" t="str">
            <v>04AGAA</v>
          </cell>
        </row>
        <row r="84">
          <cell r="H84" t="str">
            <v>04AJAA</v>
          </cell>
        </row>
        <row r="85">
          <cell r="H85" t="str">
            <v>04AMAA</v>
          </cell>
        </row>
        <row r="86">
          <cell r="H86" t="str">
            <v>04BAAA</v>
          </cell>
        </row>
        <row r="87">
          <cell r="H87" t="str">
            <v>04BEAA</v>
          </cell>
        </row>
        <row r="88">
          <cell r="H88" t="str">
            <v>04BPAA</v>
          </cell>
        </row>
        <row r="89">
          <cell r="H89" t="str">
            <v>04BSAA</v>
          </cell>
        </row>
        <row r="90">
          <cell r="H90" t="str">
            <v>04BSBA</v>
          </cell>
        </row>
        <row r="91">
          <cell r="H91" t="str">
            <v>04BSCB</v>
          </cell>
        </row>
        <row r="92">
          <cell r="H92" t="str">
            <v>04BSDA</v>
          </cell>
        </row>
        <row r="93">
          <cell r="H93" t="str">
            <v>04CAAA</v>
          </cell>
        </row>
        <row r="94">
          <cell r="H94" t="str">
            <v>04CSGA</v>
          </cell>
        </row>
        <row r="95">
          <cell r="H95" t="str">
            <v>04CSHA</v>
          </cell>
        </row>
        <row r="96">
          <cell r="H96" t="str">
            <v>04CSIA</v>
          </cell>
        </row>
        <row r="97">
          <cell r="H97" t="str">
            <v>04CSJA</v>
          </cell>
        </row>
        <row r="98">
          <cell r="H98" t="str">
            <v>04CTAA</v>
          </cell>
        </row>
        <row r="99">
          <cell r="H99" t="str">
            <v>04XXXX</v>
          </cell>
        </row>
        <row r="100">
          <cell r="H100" t="str">
            <v>05AAAA</v>
          </cell>
        </row>
        <row r="101">
          <cell r="H101" t="str">
            <v>05AAAB</v>
          </cell>
        </row>
        <row r="102">
          <cell r="H102" t="str">
            <v>05AFAA</v>
          </cell>
        </row>
        <row r="103">
          <cell r="H103" t="str">
            <v>05AJAA</v>
          </cell>
        </row>
        <row r="104">
          <cell r="H104" t="str">
            <v>05AMAA</v>
          </cell>
        </row>
        <row r="105">
          <cell r="H105" t="str">
            <v>05AMAD</v>
          </cell>
        </row>
        <row r="106">
          <cell r="H106" t="str">
            <v>05AMBA</v>
          </cell>
        </row>
        <row r="107">
          <cell r="H107" t="str">
            <v>05AMCA</v>
          </cell>
        </row>
        <row r="108">
          <cell r="H108" t="str">
            <v>05APAA</v>
          </cell>
        </row>
        <row r="109">
          <cell r="H109" t="str">
            <v>05APAD</v>
          </cell>
        </row>
        <row r="110">
          <cell r="H110" t="str">
            <v>05ASAA</v>
          </cell>
        </row>
        <row r="111">
          <cell r="H111" t="str">
            <v>05AVAA</v>
          </cell>
        </row>
        <row r="112">
          <cell r="H112" t="str">
            <v>05DAAA</v>
          </cell>
        </row>
        <row r="113">
          <cell r="H113" t="str">
            <v>05XXXX</v>
          </cell>
        </row>
        <row r="114">
          <cell r="H114" t="str">
            <v>06AAAA</v>
          </cell>
        </row>
        <row r="115">
          <cell r="H115" t="str">
            <v>06XXXX</v>
          </cell>
        </row>
        <row r="116">
          <cell r="H116" t="str">
            <v>07AAAA</v>
          </cell>
        </row>
        <row r="117">
          <cell r="H117" t="str">
            <v>07XXXX</v>
          </cell>
        </row>
        <row r="118">
          <cell r="H118" t="str">
            <v>08AAAA</v>
          </cell>
        </row>
        <row r="119">
          <cell r="H119" t="str">
            <v>08AAAB</v>
          </cell>
        </row>
        <row r="120">
          <cell r="H120" t="str">
            <v>08ABAA</v>
          </cell>
        </row>
        <row r="121">
          <cell r="H121" t="str">
            <v>08ADAA</v>
          </cell>
        </row>
        <row r="122">
          <cell r="H122" t="str">
            <v>08AGAA</v>
          </cell>
        </row>
        <row r="123">
          <cell r="H123" t="str">
            <v>08AJAA</v>
          </cell>
        </row>
        <row r="124">
          <cell r="H124" t="str">
            <v>08AMAA</v>
          </cell>
        </row>
        <row r="125">
          <cell r="H125" t="str">
            <v>08APAA</v>
          </cell>
        </row>
        <row r="126">
          <cell r="H126" t="str">
            <v>08ASAA</v>
          </cell>
        </row>
        <row r="127">
          <cell r="H127" t="str">
            <v>08ATAA</v>
          </cell>
        </row>
        <row r="128">
          <cell r="H128" t="str">
            <v>08AVAA</v>
          </cell>
        </row>
        <row r="129">
          <cell r="H129" t="str">
            <v>08XXXX</v>
          </cell>
        </row>
        <row r="130">
          <cell r="H130" t="str">
            <v>09AAAA</v>
          </cell>
        </row>
        <row r="131">
          <cell r="H131" t="str">
            <v>09ADAA</v>
          </cell>
        </row>
        <row r="132">
          <cell r="H132" t="str">
            <v>09AJAA</v>
          </cell>
        </row>
        <row r="133">
          <cell r="H133" t="str">
            <v>09AJAD</v>
          </cell>
        </row>
        <row r="134">
          <cell r="H134" t="str">
            <v>09AJAG</v>
          </cell>
        </row>
        <row r="135">
          <cell r="H135" t="str">
            <v>09AJAP</v>
          </cell>
        </row>
        <row r="136">
          <cell r="H136" t="str">
            <v>09AJBA</v>
          </cell>
        </row>
        <row r="137">
          <cell r="H137" t="str">
            <v>09AJEA</v>
          </cell>
        </row>
        <row r="138">
          <cell r="H138" t="str">
            <v>09BAAA</v>
          </cell>
        </row>
        <row r="139">
          <cell r="H139" t="str">
            <v>09BGAA</v>
          </cell>
        </row>
        <row r="140">
          <cell r="H140" t="str">
            <v>09BGBA</v>
          </cell>
        </row>
        <row r="141">
          <cell r="H141" t="str">
            <v>09BMAA</v>
          </cell>
        </row>
        <row r="142">
          <cell r="H142" t="str">
            <v>09BPAA</v>
          </cell>
        </row>
        <row r="143">
          <cell r="H143" t="str">
            <v>09CAAA</v>
          </cell>
        </row>
        <row r="144">
          <cell r="H144" t="str">
            <v>09CBAA</v>
          </cell>
        </row>
        <row r="145">
          <cell r="H145" t="str">
            <v>09CDAA</v>
          </cell>
        </row>
        <row r="146">
          <cell r="H146" t="str">
            <v>09CFAA</v>
          </cell>
        </row>
        <row r="147">
          <cell r="H147" t="str">
            <v>09CJAA</v>
          </cell>
        </row>
        <row r="148">
          <cell r="H148" t="str">
            <v>09CKAA</v>
          </cell>
        </row>
        <row r="149">
          <cell r="H149" t="str">
            <v>09CSAA</v>
          </cell>
        </row>
        <row r="150">
          <cell r="H150" t="str">
            <v>09CVAA</v>
          </cell>
        </row>
        <row r="151">
          <cell r="H151" t="str">
            <v>09DAAA</v>
          </cell>
        </row>
        <row r="152">
          <cell r="H152" t="str">
            <v>09DAAB</v>
          </cell>
        </row>
        <row r="153">
          <cell r="H153" t="str">
            <v>09DAAC</v>
          </cell>
        </row>
        <row r="154">
          <cell r="H154" t="str">
            <v>09DVAA</v>
          </cell>
        </row>
        <row r="155">
          <cell r="H155" t="str">
            <v>09DVAB</v>
          </cell>
        </row>
        <row r="156">
          <cell r="H156" t="str">
            <v>09EAAA</v>
          </cell>
        </row>
        <row r="157">
          <cell r="H157" t="str">
            <v>09EAAB</v>
          </cell>
        </row>
        <row r="158">
          <cell r="H158" t="str">
            <v>09EAAC</v>
          </cell>
        </row>
        <row r="159">
          <cell r="H159" t="str">
            <v>09EAAD</v>
          </cell>
        </row>
        <row r="160">
          <cell r="H160" t="str">
            <v>09EAAE</v>
          </cell>
        </row>
        <row r="161">
          <cell r="H161" t="str">
            <v>09EAAF</v>
          </cell>
        </row>
        <row r="162">
          <cell r="H162" t="str">
            <v>09EAAG</v>
          </cell>
        </row>
        <row r="163">
          <cell r="H163" t="str">
            <v>09EAAO</v>
          </cell>
        </row>
        <row r="164">
          <cell r="H164" t="str">
            <v>09EAAP</v>
          </cell>
        </row>
        <row r="165">
          <cell r="H165" t="str">
            <v>09EAAR</v>
          </cell>
        </row>
        <row r="166">
          <cell r="H166" t="str">
            <v>09EAAS</v>
          </cell>
        </row>
        <row r="167">
          <cell r="H167" t="str">
            <v>09EAAT</v>
          </cell>
        </row>
        <row r="168">
          <cell r="H168" t="str">
            <v>09EXXX</v>
          </cell>
        </row>
        <row r="169">
          <cell r="H169" t="str">
            <v>09GAAA</v>
          </cell>
        </row>
        <row r="170">
          <cell r="H170" t="str">
            <v>09GAAC</v>
          </cell>
        </row>
        <row r="171">
          <cell r="H171" t="str">
            <v>09GAAF</v>
          </cell>
        </row>
        <row r="172">
          <cell r="H172" t="str">
            <v>09GAAK</v>
          </cell>
        </row>
        <row r="173">
          <cell r="H173" t="str">
            <v>09XXXX</v>
          </cell>
        </row>
        <row r="174">
          <cell r="H174" t="str">
            <v>10AAAA</v>
          </cell>
        </row>
        <row r="175">
          <cell r="H175" t="str">
            <v>10AAAB</v>
          </cell>
        </row>
        <row r="176">
          <cell r="H176" t="str">
            <v>10AAAG</v>
          </cell>
        </row>
        <row r="177">
          <cell r="H177" t="str">
            <v>10ADAA</v>
          </cell>
        </row>
        <row r="178">
          <cell r="H178" t="str">
            <v>10ADAD</v>
          </cell>
        </row>
        <row r="179">
          <cell r="H179" t="str">
            <v>10AGAA</v>
          </cell>
        </row>
        <row r="180">
          <cell r="H180" t="str">
            <v>10AJAA</v>
          </cell>
        </row>
        <row r="181">
          <cell r="H181" t="str">
            <v>10APAA</v>
          </cell>
        </row>
        <row r="182">
          <cell r="H182" t="str">
            <v>10ASAG</v>
          </cell>
        </row>
        <row r="183">
          <cell r="H183" t="str">
            <v>10ASAJ</v>
          </cell>
        </row>
        <row r="184">
          <cell r="H184" t="str">
            <v>10ASBA</v>
          </cell>
        </row>
        <row r="185">
          <cell r="H185" t="str">
            <v>10ASCA</v>
          </cell>
        </row>
        <row r="186">
          <cell r="H186" t="str">
            <v>10ASDA</v>
          </cell>
        </row>
        <row r="187">
          <cell r="H187" t="str">
            <v>10AVAJ</v>
          </cell>
        </row>
        <row r="188">
          <cell r="H188" t="str">
            <v>10AVAM</v>
          </cell>
        </row>
        <row r="189">
          <cell r="H189" t="str">
            <v>10AVAP</v>
          </cell>
        </row>
        <row r="190">
          <cell r="H190" t="str">
            <v>10BAAA</v>
          </cell>
        </row>
        <row r="191">
          <cell r="H191" t="str">
            <v>10DAGA</v>
          </cell>
        </row>
        <row r="192">
          <cell r="H192" t="str">
            <v>10DAHA</v>
          </cell>
        </row>
        <row r="193">
          <cell r="H193" t="str">
            <v>10DDAA</v>
          </cell>
        </row>
        <row r="194">
          <cell r="H194" t="str">
            <v>10DGAA</v>
          </cell>
        </row>
        <row r="195">
          <cell r="H195" t="str">
            <v>10DGBA</v>
          </cell>
        </row>
        <row r="196">
          <cell r="H196" t="str">
            <v>10DHAA</v>
          </cell>
        </row>
        <row r="197">
          <cell r="H197" t="str">
            <v>10DMAA</v>
          </cell>
        </row>
        <row r="198">
          <cell r="H198" t="str">
            <v>10DPAA</v>
          </cell>
        </row>
        <row r="199">
          <cell r="H199" t="str">
            <v>10XXXX</v>
          </cell>
        </row>
        <row r="200">
          <cell r="H200" t="str">
            <v>13AAAA</v>
          </cell>
        </row>
        <row r="201">
          <cell r="H201" t="str">
            <v>13AABA</v>
          </cell>
        </row>
        <row r="202">
          <cell r="H202" t="str">
            <v>13AAGA</v>
          </cell>
        </row>
        <row r="203">
          <cell r="H203" t="str">
            <v>13AGAA</v>
          </cell>
        </row>
        <row r="204">
          <cell r="H204" t="str">
            <v>13AGAG</v>
          </cell>
        </row>
        <row r="205">
          <cell r="H205" t="str">
            <v>13AGAM</v>
          </cell>
        </row>
        <row r="206">
          <cell r="H206" t="str">
            <v>13AGAP</v>
          </cell>
        </row>
        <row r="207">
          <cell r="H207" t="str">
            <v>13AGAV</v>
          </cell>
        </row>
        <row r="208">
          <cell r="H208" t="str">
            <v>13XXXX</v>
          </cell>
        </row>
        <row r="209">
          <cell r="H209" t="str">
            <v>16AAAC</v>
          </cell>
        </row>
        <row r="210">
          <cell r="H210" t="str">
            <v>16AAAD</v>
          </cell>
        </row>
        <row r="211">
          <cell r="H211" t="str">
            <v>16XXXX</v>
          </cell>
        </row>
        <row r="212">
          <cell r="H212" t="str">
            <v>17AAAA</v>
          </cell>
        </row>
        <row r="213">
          <cell r="H213" t="str">
            <v>17AAAB</v>
          </cell>
        </row>
        <row r="214">
          <cell r="H214" t="str">
            <v>17AAAD</v>
          </cell>
        </row>
        <row r="215">
          <cell r="H215" t="str">
            <v>17AAAK</v>
          </cell>
        </row>
        <row r="216">
          <cell r="H216" t="str">
            <v>17AABA</v>
          </cell>
        </row>
        <row r="217">
          <cell r="H217" t="str">
            <v>17AACA</v>
          </cell>
        </row>
        <row r="218">
          <cell r="H218" t="str">
            <v>17XXXX</v>
          </cell>
        </row>
        <row r="219">
          <cell r="H219" t="str">
            <v>20AABA</v>
          </cell>
        </row>
        <row r="220">
          <cell r="H220" t="str">
            <v>20AABB</v>
          </cell>
        </row>
        <row r="221">
          <cell r="H221" t="str">
            <v>20AABC</v>
          </cell>
        </row>
        <row r="222">
          <cell r="H222" t="str">
            <v>20AABD</v>
          </cell>
        </row>
        <row r="223">
          <cell r="H223" t="str">
            <v>20AABE</v>
          </cell>
        </row>
        <row r="224">
          <cell r="H224" t="str">
            <v>20AABF</v>
          </cell>
        </row>
        <row r="225">
          <cell r="H225" t="str">
            <v>20AACL</v>
          </cell>
        </row>
        <row r="226">
          <cell r="H226" t="str">
            <v>20AACM</v>
          </cell>
        </row>
        <row r="227">
          <cell r="H227" t="str">
            <v>20AACN</v>
          </cell>
        </row>
        <row r="228">
          <cell r="H228" t="str">
            <v>20AACO</v>
          </cell>
        </row>
        <row r="229">
          <cell r="H229" t="str">
            <v>20AACP</v>
          </cell>
        </row>
        <row r="230">
          <cell r="H230" t="str">
            <v>20AACQ</v>
          </cell>
        </row>
        <row r="231">
          <cell r="H231" t="str">
            <v>20XXXX</v>
          </cell>
        </row>
        <row r="232">
          <cell r="H232" t="str">
            <v>22AAAB</v>
          </cell>
        </row>
        <row r="233">
          <cell r="H233" t="str">
            <v>22AAAC</v>
          </cell>
        </row>
        <row r="234">
          <cell r="H234" t="str">
            <v>22AAFA</v>
          </cell>
        </row>
        <row r="235">
          <cell r="H235" t="str">
            <v>22AAJB</v>
          </cell>
        </row>
        <row r="236">
          <cell r="H236" t="str">
            <v>22AALA</v>
          </cell>
        </row>
        <row r="237">
          <cell r="H237" t="str">
            <v>22XXXX</v>
          </cell>
        </row>
        <row r="238">
          <cell r="H238" t="str">
            <v>27AAAA</v>
          </cell>
        </row>
        <row r="239">
          <cell r="H239" t="str">
            <v>27AAAD</v>
          </cell>
        </row>
        <row r="240">
          <cell r="H240" t="str">
            <v>27AAAH</v>
          </cell>
        </row>
        <row r="241">
          <cell r="H241" t="str">
            <v>27AAAJ</v>
          </cell>
        </row>
        <row r="242">
          <cell r="H242" t="str">
            <v>27XXXX</v>
          </cell>
        </row>
        <row r="243">
          <cell r="H243" t="str">
            <v>31AAAA</v>
          </cell>
        </row>
        <row r="244">
          <cell r="H244" t="str">
            <v>31AAAB</v>
          </cell>
        </row>
        <row r="245">
          <cell r="H245" t="str">
            <v>31AAAG</v>
          </cell>
        </row>
        <row r="246">
          <cell r="H246" t="str">
            <v>31AAAH</v>
          </cell>
        </row>
        <row r="247">
          <cell r="H247" t="str">
            <v>31AAAK</v>
          </cell>
        </row>
        <row r="248">
          <cell r="H248" t="str">
            <v>31AAAL</v>
          </cell>
        </row>
        <row r="249">
          <cell r="H249" t="str">
            <v>31AAAN</v>
          </cell>
        </row>
        <row r="250">
          <cell r="H250" t="str">
            <v>31AABA</v>
          </cell>
        </row>
        <row r="251">
          <cell r="H251" t="str">
            <v>31AABC</v>
          </cell>
        </row>
        <row r="252">
          <cell r="H252" t="str">
            <v>31AABD</v>
          </cell>
        </row>
        <row r="253">
          <cell r="H253" t="str">
            <v>31AABF</v>
          </cell>
        </row>
        <row r="254">
          <cell r="H254" t="str">
            <v>31AACA</v>
          </cell>
        </row>
        <row r="255">
          <cell r="H255" t="str">
            <v>31AACC</v>
          </cell>
        </row>
        <row r="256">
          <cell r="H256" t="str">
            <v>31AACD</v>
          </cell>
        </row>
        <row r="257">
          <cell r="H257" t="str">
            <v>31AACJ</v>
          </cell>
        </row>
        <row r="258">
          <cell r="H258" t="str">
            <v>31AACR</v>
          </cell>
        </row>
        <row r="259">
          <cell r="H259" t="str">
            <v>31AACT</v>
          </cell>
        </row>
        <row r="260">
          <cell r="H260" t="str">
            <v>31AACV</v>
          </cell>
        </row>
        <row r="261">
          <cell r="H261" t="str">
            <v>31AADA</v>
          </cell>
        </row>
        <row r="262">
          <cell r="H262" t="str">
            <v>31AADD</v>
          </cell>
        </row>
        <row r="263">
          <cell r="H263" t="str">
            <v>31AADG</v>
          </cell>
        </row>
        <row r="264">
          <cell r="H264" t="str">
            <v>31AAEM</v>
          </cell>
        </row>
        <row r="265">
          <cell r="H265" t="str">
            <v>31AAKA</v>
          </cell>
        </row>
        <row r="266">
          <cell r="H266" t="str">
            <v>31AAPA</v>
          </cell>
        </row>
        <row r="267">
          <cell r="H267" t="str">
            <v>31ABBA</v>
          </cell>
        </row>
        <row r="268">
          <cell r="H268" t="str">
            <v>31AHAA</v>
          </cell>
        </row>
        <row r="269">
          <cell r="H269" t="str">
            <v>31AMAA</v>
          </cell>
        </row>
        <row r="270">
          <cell r="H270" t="str">
            <v>31XXXX</v>
          </cell>
        </row>
        <row r="271">
          <cell r="H271" t="str">
            <v>34AAAA</v>
          </cell>
        </row>
        <row r="272">
          <cell r="H272" t="str">
            <v>34AAAB</v>
          </cell>
        </row>
        <row r="273">
          <cell r="H273" t="str">
            <v>34AABA</v>
          </cell>
        </row>
        <row r="274">
          <cell r="H274" t="str">
            <v>34AABC</v>
          </cell>
        </row>
        <row r="275">
          <cell r="H275" t="str">
            <v>34AABD</v>
          </cell>
        </row>
        <row r="276">
          <cell r="H276" t="str">
            <v>34AAGA</v>
          </cell>
        </row>
        <row r="277">
          <cell r="H277" t="str">
            <v>34AAJA</v>
          </cell>
        </row>
        <row r="278">
          <cell r="H278" t="str">
            <v>34AAJB</v>
          </cell>
        </row>
        <row r="279">
          <cell r="H279" t="str">
            <v>34XXXX</v>
          </cell>
        </row>
        <row r="280">
          <cell r="H280" t="str">
            <v>36AGAA</v>
          </cell>
        </row>
        <row r="281">
          <cell r="H281" t="str">
            <v>36DAAA</v>
          </cell>
        </row>
        <row r="282">
          <cell r="H282" t="str">
            <v>36DAFA</v>
          </cell>
        </row>
        <row r="283">
          <cell r="H283" t="str">
            <v>36DDAA</v>
          </cell>
        </row>
        <row r="284">
          <cell r="H284" t="str">
            <v>36DDBA</v>
          </cell>
        </row>
        <row r="285">
          <cell r="H285" t="str">
            <v>36DGAA</v>
          </cell>
        </row>
        <row r="286">
          <cell r="H286" t="str">
            <v>36DGDD</v>
          </cell>
        </row>
        <row r="287">
          <cell r="H287" t="str">
            <v>36DGDM</v>
          </cell>
        </row>
        <row r="288">
          <cell r="H288" t="str">
            <v>36DGDP</v>
          </cell>
        </row>
        <row r="289">
          <cell r="H289" t="str">
            <v>36DJAA</v>
          </cell>
        </row>
        <row r="290">
          <cell r="H290" t="str">
            <v>36DMAA</v>
          </cell>
        </row>
        <row r="291">
          <cell r="H291" t="str">
            <v>36DPAA</v>
          </cell>
        </row>
        <row r="292">
          <cell r="H292" t="str">
            <v>36DRAA</v>
          </cell>
        </row>
        <row r="293">
          <cell r="H293" t="str">
            <v>36DRAG</v>
          </cell>
        </row>
        <row r="294">
          <cell r="H294" t="str">
            <v>36DRBA</v>
          </cell>
        </row>
        <row r="295">
          <cell r="H295" t="str">
            <v>36DRBB</v>
          </cell>
        </row>
        <row r="296">
          <cell r="H296" t="str">
            <v>36DSAA</v>
          </cell>
        </row>
        <row r="297">
          <cell r="H297" t="str">
            <v>36DSAD</v>
          </cell>
        </row>
        <row r="298">
          <cell r="H298" t="str">
            <v>36DSAG</v>
          </cell>
        </row>
        <row r="299">
          <cell r="H299" t="str">
            <v>36DSAJ</v>
          </cell>
        </row>
        <row r="300">
          <cell r="H300" t="str">
            <v>36DSAM</v>
          </cell>
        </row>
        <row r="301">
          <cell r="H301" t="str">
            <v>36DSAP</v>
          </cell>
        </row>
        <row r="302">
          <cell r="H302" t="str">
            <v>36DTAA</v>
          </cell>
        </row>
        <row r="303">
          <cell r="H303" t="str">
            <v>36DTAB</v>
          </cell>
        </row>
        <row r="304">
          <cell r="H304" t="str">
            <v>36DTAG</v>
          </cell>
        </row>
        <row r="305">
          <cell r="H305" t="str">
            <v>36DUAA</v>
          </cell>
        </row>
        <row r="306">
          <cell r="H306" t="str">
            <v>36DUAD</v>
          </cell>
        </row>
        <row r="307">
          <cell r="H307" t="str">
            <v>36DVAA</v>
          </cell>
        </row>
        <row r="308">
          <cell r="H308" t="str">
            <v>36DVAD</v>
          </cell>
        </row>
        <row r="309">
          <cell r="H309" t="str">
            <v>36DVAG</v>
          </cell>
        </row>
        <row r="310">
          <cell r="H310" t="str">
            <v>36DWAA</v>
          </cell>
        </row>
        <row r="311">
          <cell r="H311" t="str">
            <v>36DWAB</v>
          </cell>
        </row>
        <row r="312">
          <cell r="H312" t="str">
            <v>36XXXX</v>
          </cell>
        </row>
        <row r="313">
          <cell r="H313" t="str">
            <v>38AAAA</v>
          </cell>
        </row>
        <row r="314">
          <cell r="H314" t="str">
            <v>38BAAA</v>
          </cell>
        </row>
        <row r="315">
          <cell r="H315" t="str">
            <v>38CAAA</v>
          </cell>
        </row>
        <row r="316">
          <cell r="H316" t="str">
            <v>38CAAB</v>
          </cell>
        </row>
        <row r="317">
          <cell r="H317" t="str">
            <v>38CAAX</v>
          </cell>
        </row>
        <row r="318">
          <cell r="H318" t="str">
            <v>38DAAA</v>
          </cell>
        </row>
        <row r="319">
          <cell r="H319" t="str">
            <v>38DAAB</v>
          </cell>
        </row>
        <row r="320">
          <cell r="H320" t="str">
            <v>38DAAX</v>
          </cell>
        </row>
        <row r="321">
          <cell r="H321" t="str">
            <v>38DABB</v>
          </cell>
        </row>
        <row r="322">
          <cell r="H322" t="str">
            <v>38DABX</v>
          </cell>
        </row>
        <row r="323">
          <cell r="H323" t="str">
            <v>38EAAA</v>
          </cell>
        </row>
        <row r="324">
          <cell r="H324" t="str">
            <v>38EAAB</v>
          </cell>
        </row>
        <row r="325">
          <cell r="H325" t="str">
            <v>38EAAC</v>
          </cell>
        </row>
        <row r="326">
          <cell r="H326" t="str">
            <v>38EAAD</v>
          </cell>
        </row>
        <row r="327">
          <cell r="H327" t="str">
            <v>38EAAE</v>
          </cell>
        </row>
        <row r="328">
          <cell r="H328" t="str">
            <v>38EAXX</v>
          </cell>
        </row>
        <row r="329">
          <cell r="H329" t="str">
            <v>41AAAA</v>
          </cell>
        </row>
        <row r="330">
          <cell r="H330" t="str">
            <v>41ABAA</v>
          </cell>
        </row>
        <row r="331">
          <cell r="H331" t="str">
            <v>41AGAB</v>
          </cell>
        </row>
        <row r="332">
          <cell r="H332" t="str">
            <v>41APAA</v>
          </cell>
        </row>
        <row r="333">
          <cell r="H333" t="str">
            <v>41ASAA</v>
          </cell>
        </row>
        <row r="334">
          <cell r="H334" t="str">
            <v>41DJAA</v>
          </cell>
        </row>
        <row r="335">
          <cell r="H335" t="str">
            <v>41DMAJ</v>
          </cell>
        </row>
        <row r="336">
          <cell r="H336" t="str">
            <v>41DMAN</v>
          </cell>
        </row>
        <row r="337">
          <cell r="H337" t="str">
            <v>41DPAD</v>
          </cell>
        </row>
        <row r="338">
          <cell r="H338" t="str">
            <v>41XXXX</v>
          </cell>
        </row>
        <row r="339">
          <cell r="H339" t="str">
            <v>42AAAA</v>
          </cell>
        </row>
        <row r="340">
          <cell r="H340" t="str">
            <v>42ABAA</v>
          </cell>
        </row>
        <row r="341">
          <cell r="H341" t="str">
            <v>42ADAA</v>
          </cell>
        </row>
        <row r="342">
          <cell r="H342" t="str">
            <v>42ADAB</v>
          </cell>
        </row>
        <row r="343">
          <cell r="H343" t="str">
            <v>42ADAC</v>
          </cell>
        </row>
        <row r="344">
          <cell r="H344" t="str">
            <v>42AGAA</v>
          </cell>
        </row>
        <row r="345">
          <cell r="H345" t="str">
            <v>42AMAA</v>
          </cell>
        </row>
        <row r="346">
          <cell r="H346" t="str">
            <v>42ARAA</v>
          </cell>
        </row>
        <row r="347">
          <cell r="H347" t="str">
            <v>42BAAA</v>
          </cell>
        </row>
        <row r="348">
          <cell r="H348" t="str">
            <v>42BAAD</v>
          </cell>
        </row>
        <row r="349">
          <cell r="H349" t="str">
            <v>42BABA</v>
          </cell>
        </row>
        <row r="350">
          <cell r="H350" t="str">
            <v>42BABD</v>
          </cell>
        </row>
        <row r="351">
          <cell r="H351" t="str">
            <v>42BABE</v>
          </cell>
        </row>
        <row r="352">
          <cell r="H352" t="str">
            <v>42BACA</v>
          </cell>
        </row>
        <row r="353">
          <cell r="H353" t="str">
            <v>42BADA</v>
          </cell>
        </row>
        <row r="354">
          <cell r="H354" t="str">
            <v>42BADB</v>
          </cell>
        </row>
        <row r="355">
          <cell r="H355" t="str">
            <v>42BADD</v>
          </cell>
        </row>
        <row r="356">
          <cell r="H356" t="str">
            <v>42BAEA</v>
          </cell>
        </row>
        <row r="357">
          <cell r="H357" t="str">
            <v>42BAFA</v>
          </cell>
        </row>
        <row r="358">
          <cell r="H358" t="str">
            <v>42DAAA</v>
          </cell>
        </row>
        <row r="359">
          <cell r="H359" t="str">
            <v>42XXXX</v>
          </cell>
        </row>
        <row r="360">
          <cell r="H360" t="str">
            <v>43AAAA</v>
          </cell>
        </row>
        <row r="361">
          <cell r="H361" t="str">
            <v>43AAAB</v>
          </cell>
        </row>
        <row r="362">
          <cell r="H362" t="str">
            <v>43ABAA</v>
          </cell>
        </row>
        <row r="363">
          <cell r="H363" t="str">
            <v>43ADAA</v>
          </cell>
        </row>
        <row r="364">
          <cell r="H364" t="str">
            <v>43ADCA</v>
          </cell>
        </row>
        <row r="365">
          <cell r="H365" t="str">
            <v>43AGBB</v>
          </cell>
        </row>
        <row r="366">
          <cell r="H366" t="str">
            <v>43AJAA</v>
          </cell>
        </row>
        <row r="367">
          <cell r="H367" t="str">
            <v>43AQAA</v>
          </cell>
        </row>
        <row r="368">
          <cell r="H368" t="str">
            <v>43ASAA</v>
          </cell>
        </row>
        <row r="369">
          <cell r="H369" t="str">
            <v>43ASBA</v>
          </cell>
        </row>
        <row r="370">
          <cell r="H370" t="str">
            <v>43DABA</v>
          </cell>
        </row>
        <row r="371">
          <cell r="H371" t="str">
            <v>43DBAA</v>
          </cell>
        </row>
        <row r="372">
          <cell r="H372" t="str">
            <v>43DBBA</v>
          </cell>
        </row>
        <row r="373">
          <cell r="H373" t="str">
            <v>43DBDB</v>
          </cell>
        </row>
        <row r="374">
          <cell r="H374" t="str">
            <v>43DCAA</v>
          </cell>
        </row>
        <row r="375">
          <cell r="H375" t="str">
            <v>43DDDA</v>
          </cell>
        </row>
        <row r="376">
          <cell r="H376" t="str">
            <v>43DGBA</v>
          </cell>
        </row>
        <row r="377">
          <cell r="H377" t="str">
            <v>43DJAA</v>
          </cell>
        </row>
        <row r="378">
          <cell r="H378" t="str">
            <v>43DMAA</v>
          </cell>
        </row>
        <row r="379">
          <cell r="H379" t="str">
            <v>43DPAA</v>
          </cell>
        </row>
        <row r="380">
          <cell r="H380" t="str">
            <v>43DSAA</v>
          </cell>
        </row>
        <row r="381">
          <cell r="H381" t="str">
            <v>43DSWA</v>
          </cell>
        </row>
        <row r="382">
          <cell r="H382" t="str">
            <v>43DVAA</v>
          </cell>
        </row>
        <row r="383">
          <cell r="H383" t="str">
            <v>43FAAA</v>
          </cell>
        </row>
        <row r="384">
          <cell r="H384" t="str">
            <v>43FABA</v>
          </cell>
        </row>
        <row r="385">
          <cell r="H385" t="str">
            <v>43FACA</v>
          </cell>
        </row>
        <row r="386">
          <cell r="H386" t="str">
            <v>43FADA</v>
          </cell>
        </row>
        <row r="387">
          <cell r="H387" t="str">
            <v>43FAHA</v>
          </cell>
        </row>
        <row r="388">
          <cell r="H388" t="str">
            <v>43FAMD</v>
          </cell>
        </row>
        <row r="389">
          <cell r="H389" t="str">
            <v>43FAPA</v>
          </cell>
        </row>
        <row r="390">
          <cell r="H390" t="str">
            <v>43GAAA</v>
          </cell>
        </row>
        <row r="391">
          <cell r="H391" t="str">
            <v>43GABA</v>
          </cell>
        </row>
        <row r="392">
          <cell r="H392" t="str">
            <v>43GACA</v>
          </cell>
        </row>
        <row r="393">
          <cell r="H393" t="str">
            <v>43GADA</v>
          </cell>
        </row>
        <row r="394">
          <cell r="H394" t="str">
            <v>43GAEA</v>
          </cell>
        </row>
        <row r="395">
          <cell r="H395" t="str">
            <v>43GBVA</v>
          </cell>
        </row>
        <row r="396">
          <cell r="H396" t="str">
            <v>43GDAA</v>
          </cell>
        </row>
        <row r="397">
          <cell r="H397" t="str">
            <v>43GDLA</v>
          </cell>
        </row>
        <row r="398">
          <cell r="H398" t="str">
            <v>43GDMA</v>
          </cell>
        </row>
        <row r="399">
          <cell r="H399" t="str">
            <v>43GDNA</v>
          </cell>
        </row>
        <row r="400">
          <cell r="H400" t="str">
            <v>43GDRA</v>
          </cell>
        </row>
        <row r="401">
          <cell r="H401" t="str">
            <v>43GGAA</v>
          </cell>
        </row>
        <row r="402">
          <cell r="H402" t="str">
            <v>43GGBA</v>
          </cell>
        </row>
        <row r="403">
          <cell r="H403" t="str">
            <v>43GGCA</v>
          </cell>
        </row>
        <row r="404">
          <cell r="H404" t="str">
            <v>43GMAA</v>
          </cell>
        </row>
        <row r="405">
          <cell r="H405" t="str">
            <v>43GPAA</v>
          </cell>
        </row>
        <row r="406">
          <cell r="H406" t="str">
            <v>43GPBA</v>
          </cell>
        </row>
        <row r="407">
          <cell r="H407" t="str">
            <v>43JAAA</v>
          </cell>
        </row>
        <row r="408">
          <cell r="H408" t="str">
            <v>43JMCA</v>
          </cell>
        </row>
        <row r="409">
          <cell r="H409" t="str">
            <v>43MAAA</v>
          </cell>
        </row>
        <row r="410">
          <cell r="H410" t="str">
            <v>43XXXX</v>
          </cell>
        </row>
        <row r="411">
          <cell r="H411" t="str">
            <v>44AAAA</v>
          </cell>
        </row>
        <row r="412">
          <cell r="H412" t="str">
            <v>44CVAA</v>
          </cell>
        </row>
        <row r="413">
          <cell r="H413" t="str">
            <v>44DJAA</v>
          </cell>
        </row>
        <row r="414">
          <cell r="H414" t="str">
            <v>44EBBA</v>
          </cell>
        </row>
        <row r="415">
          <cell r="H415" t="str">
            <v>44EBCA</v>
          </cell>
        </row>
        <row r="416">
          <cell r="H416" t="str">
            <v>44ECAA</v>
          </cell>
        </row>
        <row r="417">
          <cell r="H417" t="str">
            <v>44EHAA</v>
          </cell>
        </row>
        <row r="418">
          <cell r="H418" t="str">
            <v>44EJAA</v>
          </cell>
        </row>
        <row r="419">
          <cell r="H419" t="str">
            <v>44ELBA</v>
          </cell>
        </row>
        <row r="420">
          <cell r="H420" t="str">
            <v>44FAAA</v>
          </cell>
        </row>
        <row r="421">
          <cell r="H421" t="str">
            <v>44FABA</v>
          </cell>
        </row>
        <row r="422">
          <cell r="H422" t="str">
            <v>44GAAA</v>
          </cell>
        </row>
        <row r="423">
          <cell r="H423" t="str">
            <v>44GAAB</v>
          </cell>
        </row>
        <row r="424">
          <cell r="H424" t="str">
            <v>44GABA</v>
          </cell>
        </row>
        <row r="425">
          <cell r="H425" t="str">
            <v>44GDAA</v>
          </cell>
        </row>
        <row r="426">
          <cell r="H426" t="str">
            <v>44GDCC</v>
          </cell>
        </row>
        <row r="427">
          <cell r="H427" t="str">
            <v>44GGAA</v>
          </cell>
        </row>
        <row r="428">
          <cell r="H428" t="str">
            <v>44GGAB</v>
          </cell>
        </row>
        <row r="429">
          <cell r="H429" t="str">
            <v>44GJAA</v>
          </cell>
        </row>
        <row r="430">
          <cell r="H430" t="str">
            <v>44GJEA</v>
          </cell>
        </row>
        <row r="431">
          <cell r="H431" t="str">
            <v>44GPAA</v>
          </cell>
        </row>
        <row r="432">
          <cell r="H432" t="str">
            <v>44GPBA</v>
          </cell>
        </row>
        <row r="433">
          <cell r="H433" t="str">
            <v>44GPCA</v>
          </cell>
        </row>
        <row r="434">
          <cell r="H434" t="str">
            <v>44GPDA</v>
          </cell>
        </row>
        <row r="435">
          <cell r="H435" t="str">
            <v>44GTAA</v>
          </cell>
        </row>
        <row r="436">
          <cell r="H436" t="str">
            <v>44GTAD</v>
          </cell>
        </row>
        <row r="437">
          <cell r="H437" t="str">
            <v>44GTBA</v>
          </cell>
        </row>
        <row r="438">
          <cell r="H438" t="str">
            <v>44GTBD</v>
          </cell>
        </row>
        <row r="439">
          <cell r="H439" t="str">
            <v>44XXXX</v>
          </cell>
        </row>
        <row r="440">
          <cell r="H440" t="str">
            <v>45AAAA</v>
          </cell>
        </row>
        <row r="441">
          <cell r="H441" t="str">
            <v>47AAAA</v>
          </cell>
        </row>
        <row r="442">
          <cell r="H442" t="str">
            <v>51XXXX</v>
          </cell>
        </row>
        <row r="443">
          <cell r="H443" t="str">
            <v>53AAAA</v>
          </cell>
        </row>
        <row r="444">
          <cell r="H444" t="str">
            <v>53AAAB</v>
          </cell>
        </row>
        <row r="445">
          <cell r="H445" t="str">
            <v>53ADAA</v>
          </cell>
        </row>
        <row r="446">
          <cell r="H446" t="str">
            <v>53ADAD</v>
          </cell>
        </row>
        <row r="447">
          <cell r="H447" t="str">
            <v>53ADAG</v>
          </cell>
        </row>
        <row r="448">
          <cell r="H448" t="str">
            <v>53AGAA</v>
          </cell>
        </row>
        <row r="449">
          <cell r="H449" t="str">
            <v>53AGAJ</v>
          </cell>
        </row>
        <row r="450">
          <cell r="H450" t="str">
            <v>53AGAM</v>
          </cell>
        </row>
        <row r="451">
          <cell r="H451" t="str">
            <v>53AGAS</v>
          </cell>
        </row>
        <row r="452">
          <cell r="H452" t="str">
            <v>53ASAA</v>
          </cell>
        </row>
        <row r="453">
          <cell r="H453" t="str">
            <v>53ASAD</v>
          </cell>
        </row>
        <row r="454">
          <cell r="H454" t="str">
            <v>53AVAA</v>
          </cell>
        </row>
        <row r="455">
          <cell r="H455" t="str">
            <v>53DFAA</v>
          </cell>
        </row>
        <row r="456">
          <cell r="H456" t="str">
            <v>53DGAA</v>
          </cell>
        </row>
        <row r="457">
          <cell r="H457" t="str">
            <v>53DGAB</v>
          </cell>
        </row>
        <row r="458">
          <cell r="H458" t="str">
            <v>53DJAA</v>
          </cell>
        </row>
        <row r="459">
          <cell r="H459" t="str">
            <v>53DMAA</v>
          </cell>
        </row>
        <row r="460">
          <cell r="H460" t="str">
            <v>53DPAA</v>
          </cell>
        </row>
        <row r="461">
          <cell r="H461" t="str">
            <v>53DSAA</v>
          </cell>
        </row>
        <row r="462">
          <cell r="H462" t="str">
            <v>53DSDD</v>
          </cell>
        </row>
        <row r="463">
          <cell r="H463" t="str">
            <v>53GJAA</v>
          </cell>
        </row>
        <row r="464">
          <cell r="H464" t="str">
            <v>53GMAA</v>
          </cell>
        </row>
        <row r="465">
          <cell r="H465" t="str">
            <v>53GPAA</v>
          </cell>
        </row>
        <row r="466">
          <cell r="H466" t="str">
            <v>55AAAA</v>
          </cell>
        </row>
        <row r="467">
          <cell r="H467" t="str">
            <v>55AAAB</v>
          </cell>
        </row>
        <row r="468">
          <cell r="H468" t="str">
            <v>55AABA</v>
          </cell>
        </row>
        <row r="469">
          <cell r="H469" t="str">
            <v>55AGAA</v>
          </cell>
        </row>
        <row r="470">
          <cell r="H470" t="str">
            <v>55AGAB</v>
          </cell>
        </row>
        <row r="471">
          <cell r="H471" t="str">
            <v>55AJAA</v>
          </cell>
        </row>
        <row r="472">
          <cell r="H472" t="str">
            <v>55AJBA</v>
          </cell>
        </row>
        <row r="473">
          <cell r="H473" t="str">
            <v>55AKAA</v>
          </cell>
        </row>
        <row r="474">
          <cell r="H474" t="str">
            <v>55AMAA</v>
          </cell>
        </row>
        <row r="475">
          <cell r="H475" t="str">
            <v>55APAA</v>
          </cell>
        </row>
        <row r="476">
          <cell r="H476" t="str">
            <v>55ASAA</v>
          </cell>
        </row>
        <row r="477">
          <cell r="H477" t="str">
            <v>55ASAB</v>
          </cell>
        </row>
        <row r="478">
          <cell r="H478" t="str">
            <v>55ASAC</v>
          </cell>
        </row>
        <row r="479">
          <cell r="H479" t="str">
            <v>56AAAA</v>
          </cell>
        </row>
        <row r="480">
          <cell r="H480" t="str">
            <v>56ABAA</v>
          </cell>
        </row>
        <row r="481">
          <cell r="H481" t="str">
            <v>56ABBC</v>
          </cell>
        </row>
        <row r="482">
          <cell r="H482" t="str">
            <v>56ADAC</v>
          </cell>
        </row>
        <row r="483">
          <cell r="H483" t="str">
            <v>56ADAD</v>
          </cell>
        </row>
        <row r="484">
          <cell r="H484" t="str">
            <v>56ADAE</v>
          </cell>
        </row>
        <row r="485">
          <cell r="H485" t="str">
            <v>56ADAF</v>
          </cell>
        </row>
        <row r="486">
          <cell r="H486" t="str">
            <v>56ADAI</v>
          </cell>
        </row>
        <row r="487">
          <cell r="H487" t="str">
            <v>56ADAP</v>
          </cell>
        </row>
        <row r="488">
          <cell r="H488" t="str">
            <v>56ADAR</v>
          </cell>
        </row>
        <row r="489">
          <cell r="H489" t="str">
            <v>56ADBA</v>
          </cell>
        </row>
        <row r="490">
          <cell r="H490" t="str">
            <v>56ADBE</v>
          </cell>
        </row>
        <row r="491">
          <cell r="H491" t="str">
            <v>56AFAA</v>
          </cell>
        </row>
        <row r="492">
          <cell r="H492" t="str">
            <v>56AFAE</v>
          </cell>
        </row>
        <row r="493">
          <cell r="H493" t="str">
            <v>56AFAG</v>
          </cell>
        </row>
        <row r="494">
          <cell r="H494" t="str">
            <v>56CAAA</v>
          </cell>
        </row>
        <row r="495">
          <cell r="H495" t="str">
            <v>56CBAA</v>
          </cell>
        </row>
        <row r="496">
          <cell r="H496" t="str">
            <v>56DBAA</v>
          </cell>
        </row>
        <row r="497">
          <cell r="H497" t="str">
            <v>56GAAB</v>
          </cell>
        </row>
        <row r="498">
          <cell r="H498" t="str">
            <v>56GAAC</v>
          </cell>
        </row>
        <row r="499">
          <cell r="H499" t="str">
            <v>56GAAG</v>
          </cell>
        </row>
        <row r="500">
          <cell r="H500" t="str">
            <v>56GABA</v>
          </cell>
        </row>
        <row r="501">
          <cell r="H501" t="str">
            <v>56GADA</v>
          </cell>
        </row>
        <row r="502">
          <cell r="H502" t="str">
            <v>56GADB</v>
          </cell>
        </row>
        <row r="503">
          <cell r="H503" t="str">
            <v>56XXXX</v>
          </cell>
        </row>
        <row r="504">
          <cell r="H504" t="str">
            <v>57AAAA</v>
          </cell>
        </row>
        <row r="505">
          <cell r="H505" t="str">
            <v>57AAAB</v>
          </cell>
        </row>
        <row r="506">
          <cell r="H506" t="str">
            <v>57AAAD</v>
          </cell>
        </row>
        <row r="507">
          <cell r="H507" t="str">
            <v>57AAAG</v>
          </cell>
        </row>
        <row r="508">
          <cell r="H508" t="str">
            <v>57AAAJ</v>
          </cell>
        </row>
        <row r="509">
          <cell r="H509" t="str">
            <v>57AAAM</v>
          </cell>
        </row>
        <row r="510">
          <cell r="H510" t="str">
            <v>57AAAP</v>
          </cell>
        </row>
        <row r="511">
          <cell r="H511" t="str">
            <v>57ADAA</v>
          </cell>
        </row>
        <row r="512">
          <cell r="H512" t="str">
            <v>57ADAG</v>
          </cell>
        </row>
        <row r="513">
          <cell r="H513" t="str">
            <v>57ADAJ</v>
          </cell>
        </row>
        <row r="514">
          <cell r="H514" t="str">
            <v>57ADAM</v>
          </cell>
        </row>
        <row r="515">
          <cell r="H515" t="str">
            <v>57ADAP</v>
          </cell>
        </row>
        <row r="516">
          <cell r="H516" t="str">
            <v>57ADAS</v>
          </cell>
        </row>
        <row r="517">
          <cell r="H517" t="str">
            <v>57ADAV</v>
          </cell>
        </row>
        <row r="518">
          <cell r="H518" t="str">
            <v>57ADDA</v>
          </cell>
        </row>
        <row r="519">
          <cell r="H519" t="str">
            <v>57ADDD</v>
          </cell>
        </row>
        <row r="520">
          <cell r="H520" t="str">
            <v>57ADDG</v>
          </cell>
        </row>
        <row r="521">
          <cell r="H521" t="str">
            <v>57AGAA</v>
          </cell>
        </row>
        <row r="522">
          <cell r="H522" t="str">
            <v>57AGAD</v>
          </cell>
        </row>
        <row r="523">
          <cell r="H523" t="str">
            <v>57AGAG</v>
          </cell>
        </row>
        <row r="524">
          <cell r="H524" t="str">
            <v>57AJAA</v>
          </cell>
        </row>
        <row r="525">
          <cell r="H525" t="str">
            <v>57AJBA</v>
          </cell>
        </row>
        <row r="526">
          <cell r="H526" t="str">
            <v>58AAAA</v>
          </cell>
        </row>
        <row r="527">
          <cell r="H527" t="str">
            <v>58AAAB</v>
          </cell>
        </row>
        <row r="528">
          <cell r="H528" t="str">
            <v>58AAAG</v>
          </cell>
        </row>
        <row r="529">
          <cell r="H529" t="str">
            <v>58ADAA</v>
          </cell>
        </row>
        <row r="530">
          <cell r="H530" t="str">
            <v>58ADAD</v>
          </cell>
        </row>
        <row r="531">
          <cell r="H531" t="str">
            <v>58ADAF</v>
          </cell>
        </row>
        <row r="532">
          <cell r="H532" t="str">
            <v>58ADAG</v>
          </cell>
        </row>
        <row r="533">
          <cell r="H533" t="str">
            <v>58ADAM</v>
          </cell>
        </row>
        <row r="534">
          <cell r="H534" t="str">
            <v>58AGAA</v>
          </cell>
        </row>
        <row r="535">
          <cell r="H535" t="str">
            <v>58AHAA</v>
          </cell>
        </row>
        <row r="536">
          <cell r="H536" t="str">
            <v>58AJAA</v>
          </cell>
        </row>
        <row r="537">
          <cell r="H537" t="str">
            <v>58AJAD</v>
          </cell>
        </row>
        <row r="538">
          <cell r="H538" t="str">
            <v>58AJAG</v>
          </cell>
        </row>
        <row r="539">
          <cell r="H539" t="str">
            <v>58AJAJ</v>
          </cell>
        </row>
        <row r="540">
          <cell r="H540" t="str">
            <v>58AJAM</v>
          </cell>
        </row>
        <row r="541">
          <cell r="H541" t="str">
            <v>58AMAA</v>
          </cell>
        </row>
        <row r="542">
          <cell r="H542" t="str">
            <v>58AMAB</v>
          </cell>
        </row>
        <row r="543">
          <cell r="H543" t="str">
            <v>58AMAD</v>
          </cell>
        </row>
        <row r="544">
          <cell r="H544" t="str">
            <v>58AMAG</v>
          </cell>
        </row>
        <row r="545">
          <cell r="H545" t="str">
            <v>58APAA</v>
          </cell>
        </row>
        <row r="546">
          <cell r="H546" t="str">
            <v>58ASAA</v>
          </cell>
        </row>
        <row r="547">
          <cell r="H547" t="str">
            <v>58ASAD</v>
          </cell>
        </row>
        <row r="548">
          <cell r="H548" t="str">
            <v>58ASAG</v>
          </cell>
        </row>
        <row r="549">
          <cell r="H549" t="str">
            <v>58ASAJ</v>
          </cell>
        </row>
        <row r="550">
          <cell r="H550" t="str">
            <v>58ATAA</v>
          </cell>
        </row>
        <row r="551">
          <cell r="H551" t="str">
            <v>58AVAA</v>
          </cell>
        </row>
        <row r="552">
          <cell r="H552" t="str">
            <v>58AVAM</v>
          </cell>
        </row>
        <row r="553">
          <cell r="H553" t="str">
            <v>58AVAP</v>
          </cell>
        </row>
        <row r="554">
          <cell r="H554" t="str">
            <v>58AVCA</v>
          </cell>
        </row>
        <row r="555">
          <cell r="H555" t="str">
            <v>58AVDA</v>
          </cell>
        </row>
        <row r="556">
          <cell r="H556" t="str">
            <v>58DAAC</v>
          </cell>
        </row>
        <row r="557">
          <cell r="H557" t="str">
            <v>58DAAD</v>
          </cell>
        </row>
        <row r="558">
          <cell r="H558" t="str">
            <v>58DAAF</v>
          </cell>
        </row>
        <row r="559">
          <cell r="H559" t="str">
            <v>58DABF</v>
          </cell>
        </row>
        <row r="560">
          <cell r="H560" t="str">
            <v>58DACA</v>
          </cell>
        </row>
        <row r="561">
          <cell r="H561" t="str">
            <v>58DACB</v>
          </cell>
        </row>
        <row r="562">
          <cell r="H562" t="str">
            <v>58DACC</v>
          </cell>
        </row>
        <row r="563">
          <cell r="H563" t="str">
            <v>58FAAA</v>
          </cell>
        </row>
        <row r="564">
          <cell r="H564" t="str">
            <v>60AAAA</v>
          </cell>
        </row>
        <row r="565">
          <cell r="H565" t="str">
            <v>60CAAA</v>
          </cell>
        </row>
        <row r="566">
          <cell r="H566" t="str">
            <v>60DAAA</v>
          </cell>
        </row>
        <row r="567">
          <cell r="H567" t="str">
            <v>60GAAA</v>
          </cell>
        </row>
        <row r="568">
          <cell r="H568" t="str">
            <v>60JAAA</v>
          </cell>
        </row>
        <row r="569">
          <cell r="H569" t="str">
            <v>60KAAA</v>
          </cell>
        </row>
        <row r="570">
          <cell r="H570" t="str">
            <v>60MAAA</v>
          </cell>
        </row>
        <row r="571">
          <cell r="H571" t="str">
            <v>60PAAA</v>
          </cell>
        </row>
        <row r="572">
          <cell r="H572" t="str">
            <v>60SAAA</v>
          </cell>
        </row>
        <row r="573">
          <cell r="H573" t="str">
            <v>60SAAB</v>
          </cell>
        </row>
        <row r="574">
          <cell r="H574" t="str">
            <v>60SAAM</v>
          </cell>
        </row>
        <row r="575">
          <cell r="H575" t="str">
            <v>60SACA</v>
          </cell>
        </row>
        <row r="576">
          <cell r="H576" t="str">
            <v>60SAFA</v>
          </cell>
        </row>
        <row r="577">
          <cell r="H577" t="str">
            <v>60SATA</v>
          </cell>
        </row>
        <row r="578">
          <cell r="H578" t="str">
            <v>60SAWA</v>
          </cell>
        </row>
        <row r="579">
          <cell r="H579" t="str">
            <v>60SDAA</v>
          </cell>
        </row>
        <row r="580">
          <cell r="H580" t="str">
            <v>60SDGA</v>
          </cell>
        </row>
        <row r="581">
          <cell r="H581" t="str">
            <v>60SDGB</v>
          </cell>
        </row>
        <row r="582">
          <cell r="H582" t="str">
            <v>60SDJA</v>
          </cell>
        </row>
        <row r="583">
          <cell r="H583" t="str">
            <v>60SDKA</v>
          </cell>
        </row>
        <row r="584">
          <cell r="H584" t="str">
            <v>61AABA</v>
          </cell>
        </row>
        <row r="585">
          <cell r="H585" t="str">
            <v>61AABB</v>
          </cell>
        </row>
        <row r="586">
          <cell r="H586" t="str">
            <v>61AGBA</v>
          </cell>
        </row>
        <row r="587">
          <cell r="H587" t="str">
            <v>61AGCD</v>
          </cell>
        </row>
        <row r="588">
          <cell r="H588" t="str">
            <v>61AGCP</v>
          </cell>
        </row>
        <row r="589">
          <cell r="H589" t="str">
            <v>61AJAA</v>
          </cell>
        </row>
        <row r="590">
          <cell r="H590" t="str">
            <v>61AJBA</v>
          </cell>
        </row>
        <row r="591">
          <cell r="H591" t="str">
            <v>61APAA</v>
          </cell>
        </row>
        <row r="592">
          <cell r="H592" t="str">
            <v>61APBA</v>
          </cell>
        </row>
        <row r="593">
          <cell r="H593" t="str">
            <v>61APBD</v>
          </cell>
        </row>
        <row r="594">
          <cell r="H594" t="str">
            <v>61ASAA</v>
          </cell>
        </row>
        <row r="595">
          <cell r="H595" t="str">
            <v>61ASAD</v>
          </cell>
        </row>
        <row r="596">
          <cell r="H596" t="str">
            <v>61ASDA</v>
          </cell>
        </row>
        <row r="597">
          <cell r="H597" t="str">
            <v>61ATAA</v>
          </cell>
        </row>
        <row r="598">
          <cell r="H598" t="str">
            <v>61ATBA</v>
          </cell>
        </row>
        <row r="599">
          <cell r="H599" t="str">
            <v>61ATBC</v>
          </cell>
        </row>
        <row r="600">
          <cell r="H600" t="str">
            <v>61ATBE</v>
          </cell>
        </row>
        <row r="601">
          <cell r="H601" t="str">
            <v>61ATCA</v>
          </cell>
        </row>
        <row r="602">
          <cell r="H602" t="str">
            <v>61ATDA</v>
          </cell>
        </row>
        <row r="603">
          <cell r="H603" t="str">
            <v>61ATDC</v>
          </cell>
        </row>
        <row r="604">
          <cell r="H604" t="str">
            <v>61ATDF</v>
          </cell>
        </row>
        <row r="605">
          <cell r="H605" t="str">
            <v>61ATDH</v>
          </cell>
        </row>
        <row r="606">
          <cell r="H606" t="str">
            <v>61ATDK</v>
          </cell>
        </row>
        <row r="607">
          <cell r="H607" t="str">
            <v>61CAAA</v>
          </cell>
        </row>
        <row r="608">
          <cell r="H608" t="str">
            <v>61CSAA</v>
          </cell>
        </row>
        <row r="609">
          <cell r="H609" t="str">
            <v>61CSBA</v>
          </cell>
        </row>
        <row r="610">
          <cell r="H610" t="str">
            <v>61CSBE</v>
          </cell>
        </row>
        <row r="611">
          <cell r="H611" t="str">
            <v>61CSCA</v>
          </cell>
        </row>
        <row r="612">
          <cell r="H612" t="str">
            <v>61CSDA</v>
          </cell>
        </row>
        <row r="613">
          <cell r="H613" t="str">
            <v>61CSFA</v>
          </cell>
        </row>
        <row r="614">
          <cell r="H614" t="str">
            <v>61DAAA</v>
          </cell>
        </row>
        <row r="615">
          <cell r="H615" t="str">
            <v>61DAAB</v>
          </cell>
        </row>
        <row r="616">
          <cell r="H616" t="str">
            <v>61DAAC</v>
          </cell>
        </row>
        <row r="617">
          <cell r="H617" t="str">
            <v>61DAAD</v>
          </cell>
        </row>
        <row r="618">
          <cell r="H618" t="str">
            <v>61DAAE</v>
          </cell>
        </row>
        <row r="619">
          <cell r="H619" t="str">
            <v>61DAAF</v>
          </cell>
        </row>
        <row r="620">
          <cell r="H620" t="str">
            <v>61DAAG</v>
          </cell>
        </row>
        <row r="621">
          <cell r="H621" t="str">
            <v>61DABB</v>
          </cell>
        </row>
        <row r="622">
          <cell r="H622" t="str">
            <v>61DACA</v>
          </cell>
        </row>
        <row r="623">
          <cell r="H623" t="str">
            <v>61DVAA</v>
          </cell>
        </row>
        <row r="624">
          <cell r="H624" t="str">
            <v>61DVBA</v>
          </cell>
        </row>
        <row r="625">
          <cell r="H625" t="str">
            <v>61DVCA</v>
          </cell>
        </row>
        <row r="626">
          <cell r="H626" t="str">
            <v>61DVDA</v>
          </cell>
        </row>
        <row r="627">
          <cell r="H627" t="str">
            <v>61DVDB</v>
          </cell>
        </row>
        <row r="628">
          <cell r="H628" t="str">
            <v>61DVEA</v>
          </cell>
        </row>
        <row r="629">
          <cell r="H629" t="str">
            <v>61DVFA</v>
          </cell>
        </row>
        <row r="630">
          <cell r="H630" t="str">
            <v>61DVGA</v>
          </cell>
        </row>
        <row r="631">
          <cell r="H631" t="str">
            <v>61GAAA</v>
          </cell>
        </row>
        <row r="632">
          <cell r="H632" t="str">
            <v>61GJEF</v>
          </cell>
        </row>
        <row r="633">
          <cell r="H633" t="str">
            <v>61GJEL</v>
          </cell>
        </row>
        <row r="634">
          <cell r="H634" t="str">
            <v>61GPAD</v>
          </cell>
        </row>
        <row r="635">
          <cell r="H635" t="str">
            <v>61GSAA</v>
          </cell>
        </row>
        <row r="636">
          <cell r="H636" t="str">
            <v>62AAAA</v>
          </cell>
        </row>
        <row r="637">
          <cell r="H637" t="str">
            <v>62XXXX</v>
          </cell>
        </row>
        <row r="638">
          <cell r="H638" t="str">
            <v>63AAAA</v>
          </cell>
        </row>
        <row r="639">
          <cell r="H639" t="str">
            <v>64AAAA</v>
          </cell>
        </row>
        <row r="640">
          <cell r="H640" t="str">
            <v>64AGAA</v>
          </cell>
        </row>
        <row r="641">
          <cell r="H641" t="str">
            <v>64AGAB</v>
          </cell>
        </row>
        <row r="642">
          <cell r="H642" t="str">
            <v>64AMAA</v>
          </cell>
        </row>
        <row r="643">
          <cell r="H643" t="str">
            <v>64APAA</v>
          </cell>
        </row>
        <row r="644">
          <cell r="H644" t="str">
            <v>64APAB</v>
          </cell>
        </row>
        <row r="645">
          <cell r="H645" t="str">
            <v>64ASAB</v>
          </cell>
        </row>
        <row r="646">
          <cell r="H646" t="str">
            <v>64ASBA</v>
          </cell>
        </row>
        <row r="647">
          <cell r="H647" t="str">
            <v>64AVAD</v>
          </cell>
        </row>
        <row r="648">
          <cell r="H648" t="str">
            <v>64DAAA</v>
          </cell>
        </row>
        <row r="649">
          <cell r="H649" t="str">
            <v>64DAAD</v>
          </cell>
        </row>
        <row r="650">
          <cell r="H650" t="str">
            <v>64DDAA</v>
          </cell>
        </row>
        <row r="651">
          <cell r="H651" t="str">
            <v>64DGAA</v>
          </cell>
        </row>
        <row r="652">
          <cell r="H652" t="str">
            <v>64DJAA</v>
          </cell>
        </row>
        <row r="653">
          <cell r="H653" t="str">
            <v>64DJAD</v>
          </cell>
        </row>
        <row r="654">
          <cell r="H654" t="str">
            <v>65AAAA</v>
          </cell>
        </row>
        <row r="655">
          <cell r="H655" t="str">
            <v>65BAAA</v>
          </cell>
        </row>
        <row r="656">
          <cell r="H656" t="str">
            <v>65CAAA</v>
          </cell>
        </row>
        <row r="657">
          <cell r="H657" t="str">
            <v>65DAAA</v>
          </cell>
        </row>
        <row r="658">
          <cell r="H658" t="str">
            <v>66AAAA</v>
          </cell>
        </row>
        <row r="659">
          <cell r="H659" t="str">
            <v>66ADAA</v>
          </cell>
        </row>
        <row r="660">
          <cell r="H660" t="str">
            <v>67AAAA</v>
          </cell>
        </row>
        <row r="661">
          <cell r="H661" t="str">
            <v>67DAAA</v>
          </cell>
        </row>
        <row r="662">
          <cell r="H662" t="str">
            <v>68AAAA</v>
          </cell>
        </row>
        <row r="663">
          <cell r="H663" t="str">
            <v>72CEAA</v>
          </cell>
        </row>
        <row r="664">
          <cell r="H664" t="str">
            <v>72DAAA</v>
          </cell>
        </row>
        <row r="665">
          <cell r="H665" t="str">
            <v>72DCAA</v>
          </cell>
        </row>
        <row r="666">
          <cell r="H666" t="str">
            <v>72DFAA</v>
          </cell>
        </row>
        <row r="667">
          <cell r="H667" t="str">
            <v>72FBAV</v>
          </cell>
        </row>
        <row r="668">
          <cell r="H668" t="str">
            <v>72FBAW</v>
          </cell>
        </row>
        <row r="669">
          <cell r="H669" t="str">
            <v>73AAAA</v>
          </cell>
        </row>
        <row r="670">
          <cell r="H670" t="str">
            <v>73AVBA</v>
          </cell>
        </row>
        <row r="671">
          <cell r="H671" t="str">
            <v>73GAAA</v>
          </cell>
        </row>
        <row r="672">
          <cell r="H672" t="str">
            <v>73MAAA</v>
          </cell>
        </row>
        <row r="673">
          <cell r="H673" t="str">
            <v>74AAAA</v>
          </cell>
        </row>
        <row r="674">
          <cell r="H674" t="str">
            <v>74ADAA</v>
          </cell>
        </row>
        <row r="675">
          <cell r="H675" t="str">
            <v>74ADCA</v>
          </cell>
        </row>
        <row r="676">
          <cell r="H676" t="str">
            <v>74AGAA</v>
          </cell>
        </row>
        <row r="677">
          <cell r="H677" t="str">
            <v>74AGAP</v>
          </cell>
        </row>
        <row r="678">
          <cell r="H678" t="str">
            <v>74AJAA</v>
          </cell>
        </row>
        <row r="679">
          <cell r="H679" t="str">
            <v>74AJBA</v>
          </cell>
        </row>
        <row r="680">
          <cell r="H680" t="str">
            <v>74ASAA</v>
          </cell>
        </row>
        <row r="681">
          <cell r="H681" t="str">
            <v>74ASAF</v>
          </cell>
        </row>
        <row r="682">
          <cell r="H682" t="str">
            <v>74AVAA</v>
          </cell>
        </row>
        <row r="683">
          <cell r="H683" t="str">
            <v>74DAAA</v>
          </cell>
        </row>
        <row r="684">
          <cell r="H684" t="str">
            <v>74DGAD</v>
          </cell>
        </row>
        <row r="685">
          <cell r="H685" t="str">
            <v>74DGAG</v>
          </cell>
        </row>
        <row r="686">
          <cell r="H686" t="str">
            <v>74EAAA</v>
          </cell>
        </row>
        <row r="687">
          <cell r="H687" t="str">
            <v>74JAAA</v>
          </cell>
        </row>
        <row r="688">
          <cell r="H688" t="str">
            <v>74JAAB</v>
          </cell>
        </row>
        <row r="689">
          <cell r="H689" t="str">
            <v>74JAAC</v>
          </cell>
        </row>
        <row r="690">
          <cell r="H690" t="str">
            <v>74JAAD</v>
          </cell>
        </row>
        <row r="691">
          <cell r="H691" t="str">
            <v>74JAAE</v>
          </cell>
        </row>
        <row r="692">
          <cell r="H692" t="str">
            <v>74JABA</v>
          </cell>
        </row>
        <row r="693">
          <cell r="H693" t="str">
            <v>74JABB</v>
          </cell>
        </row>
        <row r="694">
          <cell r="H694" t="str">
            <v>74JABC</v>
          </cell>
        </row>
        <row r="695">
          <cell r="H695" t="str">
            <v>74JABD</v>
          </cell>
        </row>
        <row r="696">
          <cell r="H696" t="str">
            <v>74JABF</v>
          </cell>
        </row>
        <row r="697">
          <cell r="H697" t="str">
            <v>74JAFA</v>
          </cell>
        </row>
        <row r="698">
          <cell r="H698" t="str">
            <v>74JAFB</v>
          </cell>
        </row>
        <row r="699">
          <cell r="H699" t="str">
            <v>74JAFC</v>
          </cell>
        </row>
        <row r="700">
          <cell r="H700" t="str">
            <v>74JAFD</v>
          </cell>
        </row>
        <row r="701">
          <cell r="H701" t="str">
            <v>74JAFE</v>
          </cell>
        </row>
        <row r="702">
          <cell r="H702" t="str">
            <v>74JAFG</v>
          </cell>
        </row>
        <row r="703">
          <cell r="H703" t="str">
            <v>74JAHA</v>
          </cell>
        </row>
        <row r="704">
          <cell r="H704" t="str">
            <v>74JAKA</v>
          </cell>
        </row>
        <row r="705">
          <cell r="H705" t="str">
            <v>74JAMA</v>
          </cell>
        </row>
        <row r="706">
          <cell r="H706" t="str">
            <v>74JAPA</v>
          </cell>
        </row>
        <row r="707">
          <cell r="H707" t="str">
            <v>74JASA</v>
          </cell>
        </row>
        <row r="708">
          <cell r="H708" t="str">
            <v>74JAVA</v>
          </cell>
        </row>
        <row r="709">
          <cell r="H709" t="str">
            <v>74JAWA</v>
          </cell>
        </row>
        <row r="710">
          <cell r="H710" t="str">
            <v>74SAAA</v>
          </cell>
        </row>
        <row r="711">
          <cell r="H711" t="str">
            <v>76AAAA</v>
          </cell>
        </row>
        <row r="712">
          <cell r="H712" t="str">
            <v>76AAAB</v>
          </cell>
        </row>
        <row r="713">
          <cell r="H713" t="str">
            <v>76AAAE</v>
          </cell>
        </row>
        <row r="714">
          <cell r="H714" t="str">
            <v>76AAAG</v>
          </cell>
        </row>
        <row r="715">
          <cell r="H715" t="str">
            <v>76AAAI</v>
          </cell>
        </row>
        <row r="716">
          <cell r="H716" t="str">
            <v>76AAAS</v>
          </cell>
        </row>
        <row r="717">
          <cell r="H717" t="str">
            <v>76AAAV</v>
          </cell>
        </row>
        <row r="718">
          <cell r="H718" t="str">
            <v>76AAFB</v>
          </cell>
        </row>
        <row r="719">
          <cell r="H719" t="str">
            <v>76AAFC</v>
          </cell>
        </row>
        <row r="720">
          <cell r="H720" t="str">
            <v>76AAFM</v>
          </cell>
        </row>
        <row r="721">
          <cell r="H721" t="str">
            <v>76AAFS</v>
          </cell>
        </row>
        <row r="722">
          <cell r="H722" t="str">
            <v>76AAFV</v>
          </cell>
        </row>
        <row r="723">
          <cell r="H723" t="str">
            <v>76AAGP</v>
          </cell>
        </row>
        <row r="724">
          <cell r="H724" t="str">
            <v>76AAMA</v>
          </cell>
        </row>
        <row r="725">
          <cell r="H725" t="str">
            <v>76AAMD</v>
          </cell>
        </row>
        <row r="726">
          <cell r="H726" t="str">
            <v>76AANA</v>
          </cell>
        </row>
        <row r="727">
          <cell r="H727" t="str">
            <v>76AAOA</v>
          </cell>
        </row>
        <row r="728">
          <cell r="H728" t="str">
            <v>76AAPA</v>
          </cell>
        </row>
        <row r="729">
          <cell r="H729" t="str">
            <v>76AARA</v>
          </cell>
        </row>
        <row r="730">
          <cell r="H730" t="str">
            <v>76AASA</v>
          </cell>
        </row>
        <row r="731">
          <cell r="H731" t="str">
            <v>76AAVA</v>
          </cell>
        </row>
        <row r="732">
          <cell r="H732" t="str">
            <v>76BBAB</v>
          </cell>
        </row>
        <row r="733">
          <cell r="H733" t="str">
            <v>76BBAD</v>
          </cell>
        </row>
        <row r="734">
          <cell r="H734" t="str">
            <v>76BBAF</v>
          </cell>
        </row>
        <row r="735">
          <cell r="H735" t="str">
            <v>76BBAH</v>
          </cell>
        </row>
        <row r="736">
          <cell r="H736" t="str">
            <v>76BBAP</v>
          </cell>
        </row>
        <row r="737">
          <cell r="H737" t="str">
            <v>76EAAA</v>
          </cell>
        </row>
        <row r="738">
          <cell r="H738" t="str">
            <v>77AAAA</v>
          </cell>
        </row>
        <row r="739">
          <cell r="H739" t="str">
            <v>77AAAC</v>
          </cell>
        </row>
        <row r="740">
          <cell r="H740" t="str">
            <v>77AFAA</v>
          </cell>
        </row>
        <row r="741">
          <cell r="H741" t="str">
            <v>77AJEK</v>
          </cell>
        </row>
        <row r="742">
          <cell r="H742" t="str">
            <v>77DAAA</v>
          </cell>
        </row>
        <row r="743">
          <cell r="H743" t="str">
            <v>77DEAA</v>
          </cell>
        </row>
        <row r="744">
          <cell r="H744" t="str">
            <v>77DEDD</v>
          </cell>
        </row>
        <row r="745">
          <cell r="H745" t="str">
            <v>77DEVV</v>
          </cell>
        </row>
        <row r="746">
          <cell r="H746" t="str">
            <v>77DHAA</v>
          </cell>
        </row>
        <row r="747">
          <cell r="H747" t="str">
            <v>77DHKK</v>
          </cell>
        </row>
        <row r="748">
          <cell r="H748" t="str">
            <v>77DHVV</v>
          </cell>
        </row>
        <row r="749">
          <cell r="H749" t="str">
            <v>77DNAA</v>
          </cell>
        </row>
        <row r="750">
          <cell r="H750" t="str">
            <v>77DNKK</v>
          </cell>
        </row>
        <row r="751">
          <cell r="H751" t="str">
            <v>77DNVV</v>
          </cell>
        </row>
        <row r="752">
          <cell r="H752" t="str">
            <v>77GAAA</v>
          </cell>
        </row>
        <row r="753">
          <cell r="H753" t="str">
            <v>77GADD</v>
          </cell>
        </row>
        <row r="754">
          <cell r="H754" t="str">
            <v>77GAFF</v>
          </cell>
        </row>
        <row r="755">
          <cell r="H755" t="str">
            <v>77HAAA</v>
          </cell>
        </row>
        <row r="756">
          <cell r="H756" t="str">
            <v>77HIAA</v>
          </cell>
        </row>
        <row r="757">
          <cell r="H757" t="str">
            <v>77HMBA</v>
          </cell>
        </row>
        <row r="758">
          <cell r="H758" t="str">
            <v>77HPAA</v>
          </cell>
        </row>
        <row r="759">
          <cell r="H759" t="str">
            <v>77JAAA</v>
          </cell>
        </row>
        <row r="760">
          <cell r="H760" t="str">
            <v>77MGAA</v>
          </cell>
        </row>
        <row r="761">
          <cell r="H761" t="str">
            <v>77XXXX</v>
          </cell>
        </row>
        <row r="762">
          <cell r="H762" t="str">
            <v>78AAAA</v>
          </cell>
        </row>
        <row r="763">
          <cell r="H763" t="str">
            <v>78AAAB</v>
          </cell>
        </row>
        <row r="764">
          <cell r="H764" t="str">
            <v>78AAAD</v>
          </cell>
        </row>
        <row r="765">
          <cell r="H765" t="str">
            <v>78AAAG</v>
          </cell>
        </row>
        <row r="766">
          <cell r="H766" t="str">
            <v>78AAAJ</v>
          </cell>
        </row>
        <row r="767">
          <cell r="H767" t="str">
            <v>78ADAA</v>
          </cell>
        </row>
        <row r="768">
          <cell r="H768" t="str">
            <v>78ADAC</v>
          </cell>
        </row>
        <row r="769">
          <cell r="H769" t="str">
            <v>78ADAD</v>
          </cell>
        </row>
        <row r="770">
          <cell r="H770" t="str">
            <v>78AGAA</v>
          </cell>
        </row>
        <row r="771">
          <cell r="H771" t="str">
            <v>78AJAA</v>
          </cell>
        </row>
        <row r="772">
          <cell r="H772" t="str">
            <v>78AMAA</v>
          </cell>
        </row>
        <row r="773">
          <cell r="H773" t="str">
            <v>78ASAA</v>
          </cell>
        </row>
        <row r="774">
          <cell r="H774" t="str">
            <v>78DDBC</v>
          </cell>
        </row>
        <row r="775">
          <cell r="H775" t="str">
            <v>78DGAA</v>
          </cell>
        </row>
        <row r="776">
          <cell r="H776" t="str">
            <v>78DMAA</v>
          </cell>
        </row>
        <row r="777">
          <cell r="H777" t="str">
            <v>78DMAD</v>
          </cell>
        </row>
        <row r="778">
          <cell r="H778" t="str">
            <v>78DPAA</v>
          </cell>
        </row>
        <row r="779">
          <cell r="H779" t="str">
            <v>78DSAA</v>
          </cell>
        </row>
        <row r="780">
          <cell r="H780" t="str">
            <v>78DSAD</v>
          </cell>
        </row>
        <row r="781">
          <cell r="H781" t="str">
            <v>78DVAA</v>
          </cell>
        </row>
        <row r="782">
          <cell r="H782" t="str">
            <v>78GAAA</v>
          </cell>
        </row>
        <row r="783">
          <cell r="H783" t="str">
            <v>78GAAD</v>
          </cell>
        </row>
        <row r="784">
          <cell r="H784" t="str">
            <v>78GAAE</v>
          </cell>
        </row>
        <row r="785">
          <cell r="H785" t="str">
            <v>78GAAG</v>
          </cell>
        </row>
        <row r="786">
          <cell r="H786" t="str">
            <v>78GAAJ</v>
          </cell>
        </row>
        <row r="787">
          <cell r="H787" t="str">
            <v>78GAAM</v>
          </cell>
        </row>
        <row r="788">
          <cell r="H788" t="str">
            <v>78GAAP</v>
          </cell>
        </row>
        <row r="789">
          <cell r="H789" t="str">
            <v>78GDAA</v>
          </cell>
        </row>
        <row r="790">
          <cell r="H790" t="str">
            <v>78GGAA</v>
          </cell>
        </row>
        <row r="791">
          <cell r="H791" t="str">
            <v>78GGAD</v>
          </cell>
        </row>
        <row r="792">
          <cell r="H792" t="str">
            <v>78GJAA</v>
          </cell>
        </row>
        <row r="793">
          <cell r="H793" t="str">
            <v>78GJAD</v>
          </cell>
        </row>
        <row r="794">
          <cell r="H794" t="str">
            <v>78HAAB</v>
          </cell>
        </row>
        <row r="795">
          <cell r="H795" t="str">
            <v>79AAAB</v>
          </cell>
        </row>
        <row r="796">
          <cell r="H796" t="str">
            <v>79ADAA</v>
          </cell>
        </row>
        <row r="797">
          <cell r="H797" t="str">
            <v>79AGAA</v>
          </cell>
        </row>
        <row r="798">
          <cell r="H798" t="str">
            <v>79AJAA</v>
          </cell>
        </row>
        <row r="799">
          <cell r="H799" t="str">
            <v>79AMAA</v>
          </cell>
        </row>
        <row r="800">
          <cell r="H800" t="str">
            <v>79AMAD</v>
          </cell>
        </row>
        <row r="801">
          <cell r="H801" t="str">
            <v>79AMAG</v>
          </cell>
        </row>
        <row r="802">
          <cell r="H802" t="str">
            <v>79AMAJ</v>
          </cell>
        </row>
        <row r="803">
          <cell r="H803" t="str">
            <v>79APAA</v>
          </cell>
        </row>
        <row r="804">
          <cell r="H804" t="str">
            <v>79ASAA</v>
          </cell>
        </row>
        <row r="805">
          <cell r="H805" t="str">
            <v>79ASAD</v>
          </cell>
        </row>
        <row r="806">
          <cell r="H806" t="str">
            <v>79AVAA</v>
          </cell>
        </row>
        <row r="807">
          <cell r="H807" t="str">
            <v>79AVAD</v>
          </cell>
        </row>
        <row r="808">
          <cell r="H808" t="str">
            <v>79AVAM</v>
          </cell>
        </row>
        <row r="809">
          <cell r="H809" t="str">
            <v>79AVAS</v>
          </cell>
        </row>
        <row r="810">
          <cell r="H810" t="str">
            <v>79AVAV</v>
          </cell>
        </row>
        <row r="811">
          <cell r="H811" t="str">
            <v>80AJAA</v>
          </cell>
        </row>
        <row r="812">
          <cell r="H812" t="str">
            <v>80APAA</v>
          </cell>
        </row>
        <row r="813">
          <cell r="H813" t="str">
            <v>80ASAA</v>
          </cell>
        </row>
        <row r="814">
          <cell r="H814" t="str">
            <v>80AVAA</v>
          </cell>
        </row>
        <row r="815">
          <cell r="H815" t="str">
            <v>80DAAA</v>
          </cell>
        </row>
        <row r="816">
          <cell r="H816" t="str">
            <v>80DGAA</v>
          </cell>
        </row>
        <row r="817">
          <cell r="H817" t="str">
            <v>80DMAC</v>
          </cell>
        </row>
        <row r="818">
          <cell r="H818" t="str">
            <v>81AAAA</v>
          </cell>
        </row>
        <row r="819">
          <cell r="H819" t="str">
            <v>81AAEB</v>
          </cell>
        </row>
        <row r="820">
          <cell r="H820" t="str">
            <v>81AAEC</v>
          </cell>
        </row>
        <row r="821">
          <cell r="H821" t="str">
            <v>81AAEF</v>
          </cell>
        </row>
        <row r="822">
          <cell r="H822" t="str">
            <v>83AAAA</v>
          </cell>
        </row>
        <row r="823">
          <cell r="H823" t="str">
            <v>83AAAE</v>
          </cell>
        </row>
        <row r="824">
          <cell r="H824" t="str">
            <v>83AABH</v>
          </cell>
        </row>
        <row r="825">
          <cell r="H825" t="str">
            <v>83ADAA</v>
          </cell>
        </row>
        <row r="826">
          <cell r="H826" t="str">
            <v>85AAAA</v>
          </cell>
        </row>
        <row r="827">
          <cell r="H827" t="str">
            <v>85AABA</v>
          </cell>
        </row>
        <row r="828">
          <cell r="H828" t="str">
            <v>85AACA</v>
          </cell>
        </row>
        <row r="829">
          <cell r="H829" t="str">
            <v>85AADA</v>
          </cell>
        </row>
        <row r="830">
          <cell r="H830" t="str">
            <v>85AAEA</v>
          </cell>
        </row>
        <row r="831">
          <cell r="H831" t="str">
            <v>85AAED</v>
          </cell>
        </row>
        <row r="832">
          <cell r="H832" t="str">
            <v>85AAGA</v>
          </cell>
        </row>
        <row r="833">
          <cell r="H833" t="str">
            <v>85AAHA</v>
          </cell>
        </row>
        <row r="834">
          <cell r="H834" t="str">
            <v>86AAAA</v>
          </cell>
        </row>
        <row r="835">
          <cell r="H835" t="str">
            <v>86AABA</v>
          </cell>
        </row>
        <row r="836">
          <cell r="H836" t="str">
            <v>86AADA</v>
          </cell>
        </row>
        <row r="837">
          <cell r="H837" t="str">
            <v>87AAAA</v>
          </cell>
        </row>
        <row r="838">
          <cell r="H838" t="str">
            <v>87AAAB</v>
          </cell>
        </row>
        <row r="839">
          <cell r="H839" t="str">
            <v>87AAAC</v>
          </cell>
        </row>
        <row r="840">
          <cell r="H840" t="str">
            <v>87AAAD</v>
          </cell>
        </row>
        <row r="841">
          <cell r="H841" t="str">
            <v>87BAAA</v>
          </cell>
        </row>
        <row r="842">
          <cell r="H842" t="str">
            <v>87BATD</v>
          </cell>
        </row>
        <row r="843">
          <cell r="H843" t="str">
            <v>87BATR</v>
          </cell>
        </row>
        <row r="844">
          <cell r="H844" t="str">
            <v>87BAXD</v>
          </cell>
        </row>
        <row r="845">
          <cell r="H845" t="str">
            <v>87CAAA</v>
          </cell>
        </row>
        <row r="846">
          <cell r="H846" t="str">
            <v>87CABA</v>
          </cell>
        </row>
        <row r="847">
          <cell r="H847" t="str">
            <v>87CABB</v>
          </cell>
        </row>
        <row r="848">
          <cell r="H848" t="str">
            <v>87CABC</v>
          </cell>
        </row>
        <row r="849">
          <cell r="H849" t="str">
            <v>87DAAA</v>
          </cell>
        </row>
        <row r="850">
          <cell r="H850" t="str">
            <v>87DACB</v>
          </cell>
        </row>
        <row r="851">
          <cell r="H851" t="str">
            <v>87DACC</v>
          </cell>
        </row>
        <row r="852">
          <cell r="H852" t="str">
            <v>87DACD</v>
          </cell>
        </row>
        <row r="853">
          <cell r="H853" t="str">
            <v>87DADA</v>
          </cell>
        </row>
        <row r="854">
          <cell r="H854" t="str">
            <v>87DADB</v>
          </cell>
        </row>
        <row r="855">
          <cell r="H855" t="str">
            <v>87EAAA</v>
          </cell>
        </row>
        <row r="856">
          <cell r="H856" t="str">
            <v>87EADD</v>
          </cell>
        </row>
        <row r="857">
          <cell r="H857" t="str">
            <v>87EADE</v>
          </cell>
        </row>
        <row r="858">
          <cell r="H858" t="str">
            <v>88AAAA</v>
          </cell>
        </row>
        <row r="859">
          <cell r="H859" t="str">
            <v>88AAAB</v>
          </cell>
        </row>
        <row r="860">
          <cell r="H860" t="str">
            <v>88AAAC</v>
          </cell>
        </row>
        <row r="861">
          <cell r="H861" t="str">
            <v>88AAAD</v>
          </cell>
        </row>
        <row r="862">
          <cell r="H862" t="str">
            <v>88AABA</v>
          </cell>
        </row>
        <row r="863">
          <cell r="H863" t="str">
            <v>88AACA</v>
          </cell>
        </row>
        <row r="864">
          <cell r="H864" t="str">
            <v>88AADA</v>
          </cell>
        </row>
        <row r="865">
          <cell r="H865" t="str">
            <v>88AADB</v>
          </cell>
        </row>
        <row r="866">
          <cell r="H866" t="str">
            <v>88AADC</v>
          </cell>
        </row>
        <row r="867">
          <cell r="H867" t="str">
            <v>88AADD</v>
          </cell>
        </row>
        <row r="868">
          <cell r="H868" t="str">
            <v>88AAEA</v>
          </cell>
        </row>
        <row r="869">
          <cell r="H869" t="str">
            <v>88AAFA</v>
          </cell>
        </row>
        <row r="870">
          <cell r="H870" t="str">
            <v>88AAFB</v>
          </cell>
        </row>
        <row r="871">
          <cell r="H871" t="str">
            <v>88AAGA</v>
          </cell>
        </row>
        <row r="872">
          <cell r="H872" t="str">
            <v>88AAHA</v>
          </cell>
        </row>
        <row r="873">
          <cell r="H873" t="str">
            <v>88AAJA</v>
          </cell>
        </row>
        <row r="874">
          <cell r="H874" t="str">
            <v>88ADAA</v>
          </cell>
        </row>
        <row r="875">
          <cell r="H875" t="str">
            <v>89AAAA</v>
          </cell>
        </row>
        <row r="876">
          <cell r="H876" t="str">
            <v>89AACK</v>
          </cell>
        </row>
        <row r="877">
          <cell r="H877" t="str">
            <v>89BAAA</v>
          </cell>
        </row>
        <row r="878">
          <cell r="H878" t="str">
            <v>89BAAC</v>
          </cell>
        </row>
        <row r="879">
          <cell r="H879" t="str">
            <v>89BAAD</v>
          </cell>
        </row>
        <row r="880">
          <cell r="H880" t="str">
            <v>89BAAE</v>
          </cell>
        </row>
        <row r="881">
          <cell r="H881" t="str">
            <v>89BAAF</v>
          </cell>
        </row>
        <row r="882">
          <cell r="H882" t="str">
            <v>89BAAG</v>
          </cell>
        </row>
        <row r="883">
          <cell r="H883" t="str">
            <v>89BAAH</v>
          </cell>
        </row>
        <row r="884">
          <cell r="H884" t="str">
            <v>89BAAI</v>
          </cell>
        </row>
        <row r="885">
          <cell r="H885" t="str">
            <v>89BAAM</v>
          </cell>
        </row>
        <row r="886">
          <cell r="H886" t="str">
            <v>89BADA</v>
          </cell>
        </row>
        <row r="887">
          <cell r="H887" t="str">
            <v>89BAHA</v>
          </cell>
        </row>
        <row r="888">
          <cell r="H888" t="str">
            <v>89BAIA</v>
          </cell>
        </row>
        <row r="889">
          <cell r="H889" t="str">
            <v>89BAPB</v>
          </cell>
        </row>
        <row r="890">
          <cell r="H890" t="str">
            <v>89CAAA</v>
          </cell>
        </row>
        <row r="891">
          <cell r="H891" t="str">
            <v>89CAAB</v>
          </cell>
        </row>
        <row r="892">
          <cell r="H892" t="str">
            <v>89CAAD</v>
          </cell>
        </row>
        <row r="893">
          <cell r="H893" t="str">
            <v>89CAAF</v>
          </cell>
        </row>
        <row r="894">
          <cell r="H894" t="str">
            <v>89CABA</v>
          </cell>
        </row>
        <row r="895">
          <cell r="H895" t="str">
            <v>89CABC</v>
          </cell>
        </row>
        <row r="896">
          <cell r="H896" t="str">
            <v>89CACA</v>
          </cell>
        </row>
        <row r="897">
          <cell r="H897" t="str">
            <v>89CACB</v>
          </cell>
        </row>
        <row r="898">
          <cell r="H898" t="str">
            <v>89CACF</v>
          </cell>
        </row>
        <row r="899">
          <cell r="H899" t="str">
            <v>89CACM</v>
          </cell>
        </row>
        <row r="900">
          <cell r="H900" t="str">
            <v>89CADB</v>
          </cell>
        </row>
        <row r="901">
          <cell r="H901" t="str">
            <v>89CAEA</v>
          </cell>
        </row>
        <row r="902">
          <cell r="H902" t="str">
            <v>89CAGA</v>
          </cell>
        </row>
        <row r="903">
          <cell r="H903" t="str">
            <v>89CAHA</v>
          </cell>
        </row>
        <row r="904">
          <cell r="H904" t="str">
            <v>89CAHB</v>
          </cell>
        </row>
        <row r="905">
          <cell r="H905" t="str">
            <v>89CALA</v>
          </cell>
        </row>
        <row r="906">
          <cell r="H906" t="str">
            <v>89CAMA</v>
          </cell>
        </row>
        <row r="907">
          <cell r="H907" t="str">
            <v>89CAMB</v>
          </cell>
        </row>
        <row r="908">
          <cell r="H908" t="str">
            <v>89CANA</v>
          </cell>
        </row>
        <row r="909">
          <cell r="H909" t="str">
            <v>89CAND</v>
          </cell>
        </row>
        <row r="910">
          <cell r="H910" t="str">
            <v>89CANP</v>
          </cell>
        </row>
        <row r="911">
          <cell r="H911" t="str">
            <v>89CAPA</v>
          </cell>
        </row>
        <row r="912">
          <cell r="H912" t="str">
            <v>89CAPD</v>
          </cell>
        </row>
        <row r="913">
          <cell r="H913" t="str">
            <v>89CASB</v>
          </cell>
        </row>
        <row r="914">
          <cell r="H914" t="str">
            <v>89CASC</v>
          </cell>
        </row>
        <row r="915">
          <cell r="H915" t="str">
            <v>89CATB</v>
          </cell>
        </row>
        <row r="916">
          <cell r="H916" t="str">
            <v>89CCAA</v>
          </cell>
        </row>
        <row r="917">
          <cell r="H917" t="str">
            <v>89CCAH</v>
          </cell>
        </row>
        <row r="918">
          <cell r="H918" t="str">
            <v>89CEAA</v>
          </cell>
        </row>
        <row r="919">
          <cell r="H919" t="str">
            <v>89CNAA</v>
          </cell>
        </row>
        <row r="920">
          <cell r="H920" t="str">
            <v>89COAA</v>
          </cell>
        </row>
        <row r="921">
          <cell r="H921" t="str">
            <v>89CSAA</v>
          </cell>
        </row>
        <row r="922">
          <cell r="H922" t="str">
            <v>89CSAK</v>
          </cell>
        </row>
        <row r="923">
          <cell r="H923" t="str">
            <v>89CYAA</v>
          </cell>
        </row>
        <row r="924">
          <cell r="H924" t="str">
            <v>89CZAA</v>
          </cell>
        </row>
        <row r="925">
          <cell r="H925" t="str">
            <v>89DAAA</v>
          </cell>
        </row>
        <row r="926">
          <cell r="H926" t="str">
            <v>89DNCR</v>
          </cell>
        </row>
        <row r="927">
          <cell r="H927" t="str">
            <v>89DNHP</v>
          </cell>
        </row>
        <row r="928">
          <cell r="H928" t="str">
            <v>89GAAA</v>
          </cell>
        </row>
        <row r="929">
          <cell r="H929" t="str">
            <v>89GDBA</v>
          </cell>
        </row>
        <row r="930">
          <cell r="H930" t="str">
            <v>89GDCA</v>
          </cell>
        </row>
        <row r="931">
          <cell r="H931" t="str">
            <v>89GDDA</v>
          </cell>
        </row>
        <row r="932">
          <cell r="H932" t="str">
            <v>89GDEA</v>
          </cell>
        </row>
        <row r="933">
          <cell r="H933" t="str">
            <v>89GDFA</v>
          </cell>
        </row>
        <row r="934">
          <cell r="H934" t="str">
            <v>89GDGD</v>
          </cell>
        </row>
        <row r="935">
          <cell r="H935" t="str">
            <v>89GSAA</v>
          </cell>
        </row>
        <row r="936">
          <cell r="H936" t="str">
            <v>89GTAA</v>
          </cell>
        </row>
        <row r="937">
          <cell r="H937" t="str">
            <v>89PAAA</v>
          </cell>
        </row>
        <row r="938">
          <cell r="H938" t="str">
            <v>89RAAA</v>
          </cell>
        </row>
        <row r="939">
          <cell r="H939" t="str">
            <v>89RAAB</v>
          </cell>
        </row>
        <row r="940">
          <cell r="H940" t="str">
            <v>89RAAC</v>
          </cell>
        </row>
        <row r="941">
          <cell r="H941" t="str">
            <v>89RAAD</v>
          </cell>
        </row>
        <row r="942">
          <cell r="H942" t="str">
            <v>89RAAE</v>
          </cell>
        </row>
        <row r="943">
          <cell r="H943" t="str">
            <v>89RAAF</v>
          </cell>
        </row>
        <row r="944">
          <cell r="H944" t="str">
            <v>89RAAH</v>
          </cell>
        </row>
        <row r="945">
          <cell r="H945" t="str">
            <v>89RAAL</v>
          </cell>
        </row>
        <row r="946">
          <cell r="H946" t="str">
            <v>89RAAM</v>
          </cell>
        </row>
        <row r="947">
          <cell r="H947" t="str">
            <v>89RAAP</v>
          </cell>
        </row>
        <row r="948">
          <cell r="H948" t="str">
            <v>89SAAA</v>
          </cell>
        </row>
        <row r="949">
          <cell r="H949" t="str">
            <v>89SAAS</v>
          </cell>
        </row>
        <row r="950">
          <cell r="H950" t="str">
            <v>89SBAA</v>
          </cell>
        </row>
        <row r="951">
          <cell r="H951" t="str">
            <v>89SCAA</v>
          </cell>
        </row>
        <row r="952">
          <cell r="H952" t="str">
            <v>89SDAA</v>
          </cell>
        </row>
        <row r="953">
          <cell r="H953" t="str">
            <v>89TAAA</v>
          </cell>
        </row>
        <row r="954">
          <cell r="H954" t="str">
            <v>89TBAA</v>
          </cell>
        </row>
        <row r="955">
          <cell r="H955" t="str">
            <v>89TCAA</v>
          </cell>
        </row>
        <row r="956">
          <cell r="H956" t="str">
            <v>89VAAA</v>
          </cell>
        </row>
        <row r="957">
          <cell r="H957" t="str">
            <v>90AAAA</v>
          </cell>
        </row>
        <row r="958">
          <cell r="H958" t="str">
            <v>90ADAC</v>
          </cell>
        </row>
        <row r="959">
          <cell r="H959" t="str">
            <v>90AGAA</v>
          </cell>
        </row>
        <row r="960">
          <cell r="H960" t="str">
            <v>90AGCA</v>
          </cell>
        </row>
        <row r="961">
          <cell r="H961" t="str">
            <v>90AGDB</v>
          </cell>
        </row>
        <row r="962">
          <cell r="H962" t="str">
            <v>90AGEB</v>
          </cell>
        </row>
        <row r="963">
          <cell r="H963" t="str">
            <v>90AGHA</v>
          </cell>
        </row>
        <row r="964">
          <cell r="H964" t="str">
            <v>91AAAA</v>
          </cell>
        </row>
        <row r="965">
          <cell r="H965" t="str">
            <v>92AEAA</v>
          </cell>
        </row>
        <row r="966">
          <cell r="H966" t="str">
            <v>92AHAA</v>
          </cell>
        </row>
        <row r="967">
          <cell r="H967" t="str">
            <v>93AAAA</v>
          </cell>
        </row>
        <row r="968">
          <cell r="H968" t="str">
            <v>93AADA</v>
          </cell>
        </row>
        <row r="969">
          <cell r="H969" t="str">
            <v>93BAAA</v>
          </cell>
        </row>
        <row r="970">
          <cell r="H970" t="str">
            <v>93BAAC</v>
          </cell>
        </row>
        <row r="971">
          <cell r="H971" t="str">
            <v>95AAAA</v>
          </cell>
        </row>
        <row r="972">
          <cell r="H972" t="str">
            <v>95ADCA</v>
          </cell>
        </row>
        <row r="973">
          <cell r="H973" t="str">
            <v>95AGAA</v>
          </cell>
        </row>
        <row r="974">
          <cell r="H974" t="str">
            <v>95BAAA</v>
          </cell>
        </row>
        <row r="975">
          <cell r="H975" t="str">
            <v>96AAAB</v>
          </cell>
        </row>
        <row r="976">
          <cell r="H976" t="str">
            <v>96AMAA</v>
          </cell>
        </row>
        <row r="977">
          <cell r="H977" t="str">
            <v>96DJAA</v>
          </cell>
        </row>
        <row r="978">
          <cell r="H978" t="str">
            <v>96DPAM</v>
          </cell>
        </row>
        <row r="979">
          <cell r="H979" t="str">
            <v>96GDAA</v>
          </cell>
        </row>
        <row r="980">
          <cell r="H980" t="str">
            <v>96GGAS</v>
          </cell>
        </row>
        <row r="981">
          <cell r="H981" t="str">
            <v>96GTAA</v>
          </cell>
        </row>
        <row r="982">
          <cell r="H982" t="str">
            <v>99AAAA</v>
          </cell>
        </row>
        <row r="983">
          <cell r="H983" t="str">
            <v>99AAAB</v>
          </cell>
        </row>
        <row r="984">
          <cell r="H984" t="str">
            <v>Z_REPETRO</v>
          </cell>
        </row>
      </sheetData>
      <sheetData sheetId="10"/>
      <sheetData sheetId="1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TA CAPEX 2020 BUDGET"/>
      <sheetName val="Sheet1"/>
      <sheetName val="MRTA OPEX 2020 BUDGET "/>
      <sheetName val="2020 EMERGING SCOPE"/>
    </sheetNames>
    <sheetDataSet>
      <sheetData sheetId="0"/>
      <sheetData sheetId="1"/>
      <sheetData sheetId="2"/>
      <sheetData sheetId="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EX 2020 BUDGET"/>
      <sheetName val="Sheet1"/>
      <sheetName val="2020 EMERGING SCOPE"/>
    </sheetNames>
    <sheetDataSet>
      <sheetData sheetId="0" refreshError="1"/>
      <sheetData sheetId="1"/>
      <sheetData sheetId="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TA CAPEX 2020 BUDGET"/>
      <sheetName val="Sheet1"/>
      <sheetName val="2020 EMERGING SCOPE"/>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sheetName val="CRF Frontpage"/>
      <sheetName val="CRF Details a &amp; b &amp; c"/>
      <sheetName val="Standardiser Output"/>
      <sheetName val="Short Text"/>
      <sheetName val="Basic Data Text"/>
      <sheetName val="Class &amp; Char"/>
      <sheetName val="Memo Text"/>
      <sheetName val="MatGroup"/>
      <sheetName val="Data"/>
      <sheetName val="Plant"/>
      <sheetName val="PSGClist"/>
    </sheetNames>
    <sheetDataSet>
      <sheetData sheetId="0"/>
      <sheetData sheetId="1"/>
      <sheetData sheetId="2"/>
      <sheetData sheetId="3"/>
      <sheetData sheetId="4"/>
      <sheetData sheetId="5"/>
      <sheetData sheetId="6"/>
      <sheetData sheetId="7"/>
      <sheetData sheetId="8"/>
      <sheetData sheetId="9">
        <row r="5">
          <cell r="D5" t="str">
            <v>ACR</v>
          </cell>
        </row>
        <row r="6">
          <cell r="D6" t="str">
            <v>AM</v>
          </cell>
        </row>
        <row r="7">
          <cell r="D7" t="str">
            <v>BAG</v>
          </cell>
        </row>
        <row r="8">
          <cell r="D8" t="str">
            <v>BBL</v>
          </cell>
        </row>
        <row r="9">
          <cell r="D9" t="str">
            <v>BO</v>
          </cell>
        </row>
        <row r="10">
          <cell r="D10" t="str">
            <v>BOE</v>
          </cell>
        </row>
        <row r="11">
          <cell r="D11" t="str">
            <v>BTU</v>
          </cell>
        </row>
        <row r="12">
          <cell r="D12" t="str">
            <v>BX</v>
          </cell>
        </row>
        <row r="13">
          <cell r="D13" t="str">
            <v>CAN</v>
          </cell>
        </row>
        <row r="14">
          <cell r="D14" t="str">
            <v>CAS</v>
          </cell>
        </row>
        <row r="15">
          <cell r="D15" t="str">
            <v>CL</v>
          </cell>
        </row>
        <row r="16">
          <cell r="D16" t="str">
            <v>CM</v>
          </cell>
        </row>
        <row r="17">
          <cell r="D17" t="str">
            <v>COL</v>
          </cell>
        </row>
        <row r="18">
          <cell r="D18" t="str">
            <v>CR</v>
          </cell>
        </row>
        <row r="19">
          <cell r="D19" t="str">
            <v>CT</v>
          </cell>
        </row>
        <row r="20">
          <cell r="D20" t="str">
            <v>DEG</v>
          </cell>
        </row>
        <row r="21">
          <cell r="D21" t="str">
            <v>DM</v>
          </cell>
        </row>
        <row r="22">
          <cell r="D22" t="str">
            <v>DR</v>
          </cell>
        </row>
        <row r="23">
          <cell r="D23" t="str">
            <v>DZN</v>
          </cell>
        </row>
        <row r="24">
          <cell r="D24" t="str">
            <v>EA</v>
          </cell>
        </row>
        <row r="25">
          <cell r="D25" t="str">
            <v>FAH</v>
          </cell>
        </row>
        <row r="26">
          <cell r="D26" t="str">
            <v>FOZ</v>
          </cell>
        </row>
        <row r="27">
          <cell r="D27" t="str">
            <v>FT</v>
          </cell>
        </row>
        <row r="28">
          <cell r="D28" t="str">
            <v>G</v>
          </cell>
        </row>
        <row r="29">
          <cell r="D29" t="str">
            <v>GAL</v>
          </cell>
        </row>
        <row r="30">
          <cell r="D30" t="str">
            <v>HA</v>
          </cell>
        </row>
        <row r="31">
          <cell r="D31" t="str">
            <v>HBE</v>
          </cell>
        </row>
        <row r="32">
          <cell r="D32" t="str">
            <v>HBL</v>
          </cell>
        </row>
        <row r="33">
          <cell r="D33" t="str">
            <v>HL</v>
          </cell>
        </row>
        <row r="34">
          <cell r="D34" t="str">
            <v>HMQ</v>
          </cell>
        </row>
        <row r="35">
          <cell r="D35" t="str">
            <v>IGL</v>
          </cell>
        </row>
        <row r="36">
          <cell r="D36" t="str">
            <v>JR</v>
          </cell>
        </row>
        <row r="37">
          <cell r="D37" t="str">
            <v>JT</v>
          </cell>
        </row>
        <row r="38">
          <cell r="D38" t="str">
            <v>KEG</v>
          </cell>
        </row>
        <row r="39">
          <cell r="D39" t="str">
            <v>KG</v>
          </cell>
        </row>
        <row r="40">
          <cell r="D40" t="str">
            <v>KIT</v>
          </cell>
        </row>
        <row r="41">
          <cell r="D41" t="str">
            <v>KM</v>
          </cell>
        </row>
        <row r="42">
          <cell r="D42" t="str">
            <v>L</v>
          </cell>
        </row>
        <row r="43">
          <cell r="D43" t="str">
            <v>LB</v>
          </cell>
        </row>
        <row r="44">
          <cell r="D44" t="str">
            <v>LOT</v>
          </cell>
        </row>
        <row r="45">
          <cell r="D45" t="str">
            <v>M</v>
          </cell>
        </row>
        <row r="46">
          <cell r="D46" t="str">
            <v>M2</v>
          </cell>
        </row>
        <row r="47">
          <cell r="D47" t="str">
            <v>M3</v>
          </cell>
        </row>
        <row r="48">
          <cell r="D48" t="str">
            <v>MBR</v>
          </cell>
        </row>
        <row r="49">
          <cell r="D49" t="str">
            <v>MBT</v>
          </cell>
        </row>
        <row r="50">
          <cell r="D50" t="str">
            <v>MG</v>
          </cell>
        </row>
        <row r="51">
          <cell r="D51" t="str">
            <v>MI</v>
          </cell>
        </row>
        <row r="52">
          <cell r="D52" t="str">
            <v>ML</v>
          </cell>
        </row>
        <row r="53">
          <cell r="D53" t="str">
            <v>MM</v>
          </cell>
        </row>
        <row r="54">
          <cell r="D54" t="str">
            <v>OZ</v>
          </cell>
        </row>
        <row r="55">
          <cell r="D55" t="str">
            <v>PA</v>
          </cell>
        </row>
        <row r="56">
          <cell r="D56" t="str">
            <v>PAD</v>
          </cell>
        </row>
        <row r="57">
          <cell r="D57" t="str">
            <v>PAI</v>
          </cell>
        </row>
        <row r="58">
          <cell r="D58" t="str">
            <v>PAL</v>
          </cell>
        </row>
        <row r="59">
          <cell r="D59" t="str">
            <v>PK</v>
          </cell>
        </row>
        <row r="60">
          <cell r="D60" t="str">
            <v>PR</v>
          </cell>
        </row>
        <row r="61">
          <cell r="D61" t="str">
            <v>PT</v>
          </cell>
        </row>
        <row r="62">
          <cell r="D62" t="str">
            <v>R9</v>
          </cell>
        </row>
        <row r="63">
          <cell r="D63" t="str">
            <v>RL</v>
          </cell>
        </row>
        <row r="64">
          <cell r="D64" t="str">
            <v>RM</v>
          </cell>
        </row>
        <row r="65">
          <cell r="D65" t="str">
            <v>RO</v>
          </cell>
        </row>
        <row r="66">
          <cell r="D66" t="str">
            <v>SA</v>
          </cell>
        </row>
        <row r="67">
          <cell r="D67" t="str">
            <v>SET</v>
          </cell>
        </row>
        <row r="68">
          <cell r="D68" t="str">
            <v>SP</v>
          </cell>
        </row>
        <row r="69">
          <cell r="D69" t="str">
            <v>STM</v>
          </cell>
        </row>
        <row r="70">
          <cell r="D70" t="str">
            <v>TBL</v>
          </cell>
        </row>
        <row r="71">
          <cell r="D71" t="str">
            <v>TN</v>
          </cell>
        </row>
        <row r="72">
          <cell r="D72" t="str">
            <v>TNE</v>
          </cell>
        </row>
        <row r="73">
          <cell r="D73" t="str">
            <v>TON</v>
          </cell>
        </row>
        <row r="74">
          <cell r="D74" t="str">
            <v>TU</v>
          </cell>
        </row>
        <row r="75">
          <cell r="D75" t="str">
            <v>VI</v>
          </cell>
        </row>
        <row r="76">
          <cell r="D76" t="str">
            <v>YD</v>
          </cell>
        </row>
      </sheetData>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TA CAPEX 2020 BUDGET"/>
      <sheetName val="Sheet1"/>
      <sheetName val="2020 EMERGING SCOPE"/>
    </sheetNames>
    <sheetDataSet>
      <sheetData sheetId="0"/>
      <sheetData sheetId="1"/>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TA CAPEX 2020 BUDGET"/>
      <sheetName val="Sheet1"/>
      <sheetName val="MRTA OPEX 2020 BUDGET "/>
      <sheetName val="2020 EMERGING SCOPE"/>
    </sheetNames>
    <sheetDataSet>
      <sheetData sheetId="0"/>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TA CAPEX 2020 BUDGET"/>
      <sheetName val="Sheet1"/>
      <sheetName val="MRTA OPEX 2020 BUDGET "/>
      <sheetName val="2020 EMERGING SCOPE"/>
    </sheetNames>
    <sheetDataSet>
      <sheetData sheetId="0" refreshError="1"/>
      <sheetData sheetId="1"/>
      <sheetData sheetId="2" refreshError="1"/>
      <sheetData sheetId="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TA CAPEX 2020 BUDGET"/>
      <sheetName val="Sheet1"/>
      <sheetName val="MRTA OPEX 2020 BUDGET "/>
      <sheetName val="2020 EMERGING SCOPE"/>
    </sheetNames>
    <sheetDataSet>
      <sheetData sheetId="0" refreshError="1"/>
      <sheetData sheetId="1" refreshError="1"/>
      <sheetData sheetId="2" refreshError="1"/>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TA CAPEX 2020 BUDGET"/>
      <sheetName val="Sheet1"/>
      <sheetName val="2020 EMERGING SCOPE"/>
    </sheetNames>
    <sheetDataSet>
      <sheetData sheetId="0" refreshError="1"/>
      <sheetData sheetId="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TA CAPEX 2020 BUDGET"/>
      <sheetName val="Sheet1"/>
      <sheetName val="MRTA OPEX 2020 BUDGET "/>
      <sheetName val="2020 EMERGING SCOPE"/>
    </sheetNames>
    <sheetDataSet>
      <sheetData sheetId="0" refreshError="1"/>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6FB01-5068-4803-B3AC-657C44E84FDD}">
  <dimension ref="E1:J15"/>
  <sheetViews>
    <sheetView workbookViewId="0">
      <selection activeCell="L12" sqref="L12"/>
    </sheetView>
  </sheetViews>
  <sheetFormatPr defaultRowHeight="14.5" x14ac:dyDescent="0.35"/>
  <cols>
    <col min="5" max="5" width="19.81640625" bestFit="1" customWidth="1"/>
    <col min="6" max="6" width="11" bestFit="1" customWidth="1"/>
    <col min="7" max="7" width="5.1796875" bestFit="1" customWidth="1"/>
    <col min="8" max="9" width="11" bestFit="1" customWidth="1"/>
    <col min="10" max="10" width="5.1796875" bestFit="1" customWidth="1"/>
  </cols>
  <sheetData>
    <row r="1" spans="5:10" ht="15" thickBot="1" x14ac:dyDescent="0.4">
      <c r="F1" s="159" t="s">
        <v>205</v>
      </c>
      <c r="G1" s="159" t="s">
        <v>206</v>
      </c>
      <c r="I1" s="159"/>
    </row>
    <row r="2" spans="5:10" x14ac:dyDescent="0.35">
      <c r="E2" s="285" t="s">
        <v>199</v>
      </c>
      <c r="F2" s="282">
        <f>40217219</f>
        <v>40217219</v>
      </c>
      <c r="G2" s="288">
        <v>1</v>
      </c>
      <c r="H2" s="291"/>
      <c r="I2" s="356" t="s">
        <v>230</v>
      </c>
      <c r="J2" s="357"/>
    </row>
    <row r="3" spans="5:10" ht="15" thickBot="1" x14ac:dyDescent="0.4">
      <c r="E3" s="287" t="s">
        <v>200</v>
      </c>
      <c r="F3" s="284">
        <v>38036007</v>
      </c>
      <c r="G3" s="290">
        <f>F3/F2</f>
        <v>0.94576422601473265</v>
      </c>
      <c r="H3" s="287"/>
      <c r="I3" s="358"/>
      <c r="J3" s="359"/>
    </row>
    <row r="4" spans="5:10" x14ac:dyDescent="0.35">
      <c r="E4" s="292" t="s">
        <v>201</v>
      </c>
      <c r="F4" s="293">
        <v>10810640</v>
      </c>
      <c r="G4" s="294">
        <f>F4/F2</f>
        <v>0.26880625435587679</v>
      </c>
      <c r="H4" s="308"/>
      <c r="I4" s="311">
        <f>F4-F15</f>
        <v>7543501</v>
      </c>
      <c r="J4" s="313">
        <f>I4/F2</f>
        <v>0.18756893657913046</v>
      </c>
    </row>
    <row r="5" spans="5:10" x14ac:dyDescent="0.35">
      <c r="E5" s="286" t="s">
        <v>202</v>
      </c>
      <c r="F5" s="283">
        <v>17379815</v>
      </c>
      <c r="G5" s="289">
        <f>F5/F2</f>
        <v>0.43214860281612211</v>
      </c>
      <c r="H5" s="309"/>
      <c r="I5" s="342">
        <f>F5</f>
        <v>17379815</v>
      </c>
      <c r="J5" s="312">
        <f>I5/F2</f>
        <v>0.43214860281612211</v>
      </c>
    </row>
    <row r="6" spans="5:10" ht="15" thickBot="1" x14ac:dyDescent="0.4">
      <c r="E6" s="302" t="s">
        <v>203</v>
      </c>
      <c r="F6" s="303">
        <v>15113224</v>
      </c>
      <c r="G6" s="304">
        <f>F6/F2</f>
        <v>0.37578988243816658</v>
      </c>
      <c r="H6" s="310"/>
      <c r="I6" s="342">
        <f>F6</f>
        <v>15113224</v>
      </c>
      <c r="J6" s="312">
        <f>I6/F2</f>
        <v>0.37578988243816658</v>
      </c>
    </row>
    <row r="7" spans="5:10" ht="15" thickBot="1" x14ac:dyDescent="0.4">
      <c r="E7" s="306" t="s">
        <v>229</v>
      </c>
      <c r="F7" s="307"/>
      <c r="G7" s="305">
        <f>SUM(G4:G6)</f>
        <v>1.0767447396101655</v>
      </c>
      <c r="H7" s="341"/>
      <c r="I7" s="343"/>
      <c r="J7" s="314">
        <f>SUM(J4:J6)</f>
        <v>0.99550742183341911</v>
      </c>
    </row>
    <row r="8" spans="5:10" ht="15" thickBot="1" x14ac:dyDescent="0.4">
      <c r="F8" s="158"/>
      <c r="G8" s="160"/>
      <c r="I8" s="160"/>
    </row>
    <row r="9" spans="5:10" ht="15" thickBot="1" x14ac:dyDescent="0.4">
      <c r="E9" s="298" t="s">
        <v>204</v>
      </c>
      <c r="F9" s="299">
        <f>F10+F11</f>
        <v>1647945</v>
      </c>
      <c r="G9" s="160"/>
      <c r="I9" s="160"/>
    </row>
    <row r="10" spans="5:10" x14ac:dyDescent="0.35">
      <c r="E10" s="296" t="s">
        <v>82</v>
      </c>
      <c r="F10" s="297">
        <v>1047945</v>
      </c>
    </row>
    <row r="11" spans="5:10" ht="15" thickBot="1" x14ac:dyDescent="0.4">
      <c r="E11" s="281" t="s">
        <v>227</v>
      </c>
      <c r="F11" s="295">
        <v>600000</v>
      </c>
    </row>
    <row r="13" spans="5:10" x14ac:dyDescent="0.35">
      <c r="F13" s="158"/>
    </row>
    <row r="14" spans="5:10" ht="15" thickBot="1" x14ac:dyDescent="0.4"/>
    <row r="15" spans="5:10" ht="15" thickBot="1" x14ac:dyDescent="0.4">
      <c r="E15" s="300" t="s">
        <v>228</v>
      </c>
      <c r="F15" s="301">
        <v>3267139</v>
      </c>
    </row>
  </sheetData>
  <mergeCells count="1">
    <mergeCell ref="I2:J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72C-2121-4E91-A106-99C6D31ABF55}">
  <dimension ref="A1:X29"/>
  <sheetViews>
    <sheetView tabSelected="1" zoomScale="70" zoomScaleNormal="70" workbookViewId="0">
      <pane xSplit="2" ySplit="2" topLeftCell="C3" activePane="bottomRight" state="frozen"/>
      <selection pane="topRight" activeCell="C1" sqref="C1"/>
      <selection pane="bottomLeft" activeCell="A3" sqref="A3"/>
      <selection pane="bottomRight" activeCell="B24" sqref="A24:XFD24"/>
    </sheetView>
  </sheetViews>
  <sheetFormatPr defaultColWidth="9.1796875" defaultRowHeight="15.5" x14ac:dyDescent="0.35"/>
  <cols>
    <col min="1" max="1" width="8.7265625" style="1" customWidth="1"/>
    <col min="2" max="2" width="33.26953125" style="1" customWidth="1"/>
    <col min="3" max="3" width="26.36328125" style="1" customWidth="1"/>
    <col min="4" max="4" width="22.1796875" style="1" customWidth="1"/>
    <col min="5" max="5" width="12.7265625" style="1" customWidth="1"/>
    <col min="6" max="6" width="14.08984375" style="1" customWidth="1"/>
    <col min="7" max="7" width="15.81640625" style="1" hidden="1" customWidth="1"/>
    <col min="8" max="8" width="14.1796875" style="1" hidden="1" customWidth="1"/>
    <col min="9" max="9" width="13.6328125" style="1" hidden="1" customWidth="1"/>
    <col min="10" max="10" width="10.453125" style="1" customWidth="1"/>
    <col min="11" max="11" width="36.26953125" style="1" customWidth="1"/>
    <col min="12" max="12" width="31" style="1" customWidth="1"/>
    <col min="13" max="13" width="14.453125" style="277" customWidth="1"/>
    <col min="14" max="14" width="22.08984375" style="1" hidden="1" customWidth="1"/>
    <col min="15" max="15" width="23.36328125" style="1" hidden="1" customWidth="1"/>
    <col min="16" max="16" width="16.81640625" style="1" hidden="1" customWidth="1"/>
    <col min="17" max="17" width="18.90625" style="1" hidden="1" customWidth="1"/>
    <col min="18" max="18" width="16.81640625" style="1" hidden="1" customWidth="1"/>
    <col min="19" max="19" width="34.1796875" style="2" customWidth="1"/>
    <col min="20" max="20" width="10.1796875" style="2" bestFit="1" customWidth="1"/>
    <col min="21" max="21" width="14.81640625" style="2" bestFit="1" customWidth="1"/>
    <col min="22" max="22" width="11.453125" style="2" bestFit="1" customWidth="1"/>
    <col min="23" max="23" width="12.1796875" style="2" bestFit="1" customWidth="1"/>
    <col min="24" max="24" width="10.08984375" style="2" bestFit="1" customWidth="1"/>
    <col min="25" max="16384" width="9.1796875" style="2"/>
  </cols>
  <sheetData>
    <row r="1" spans="1:24" ht="29.15" customHeight="1" x14ac:dyDescent="0.35">
      <c r="A1" s="360" t="s">
        <v>83</v>
      </c>
      <c r="B1" s="361"/>
      <c r="C1" s="361"/>
      <c r="D1" s="361"/>
      <c r="E1" s="361"/>
      <c r="F1" s="361"/>
      <c r="G1" s="361"/>
      <c r="H1" s="361"/>
      <c r="I1" s="361"/>
      <c r="J1" s="361"/>
      <c r="K1" s="361"/>
      <c r="L1" s="361"/>
      <c r="M1" s="361"/>
      <c r="N1" s="361"/>
      <c r="O1" s="361"/>
      <c r="P1" s="361"/>
      <c r="Q1" s="361"/>
      <c r="R1" s="361"/>
    </row>
    <row r="2" spans="1:24" s="13" customFormat="1" ht="53.5" customHeight="1" x14ac:dyDescent="0.35">
      <c r="A2" s="3" t="s">
        <v>0</v>
      </c>
      <c r="B2" s="4" t="s">
        <v>1</v>
      </c>
      <c r="C2" s="5" t="s">
        <v>2</v>
      </c>
      <c r="D2" s="6" t="s">
        <v>3</v>
      </c>
      <c r="E2" s="7" t="s">
        <v>4</v>
      </c>
      <c r="F2" s="8" t="s">
        <v>5</v>
      </c>
      <c r="G2" s="9" t="s">
        <v>6</v>
      </c>
      <c r="H2" s="10" t="s">
        <v>7</v>
      </c>
      <c r="I2" s="6" t="s">
        <v>8</v>
      </c>
      <c r="J2" s="182" t="s">
        <v>9</v>
      </c>
      <c r="K2" s="183" t="s">
        <v>10</v>
      </c>
      <c r="L2" s="183" t="s">
        <v>11</v>
      </c>
      <c r="M2" s="209" t="s">
        <v>95</v>
      </c>
      <c r="N2" s="183" t="s">
        <v>12</v>
      </c>
      <c r="O2" s="183" t="s">
        <v>92</v>
      </c>
      <c r="P2" s="183" t="s">
        <v>93</v>
      </c>
      <c r="Q2" s="183" t="s">
        <v>94</v>
      </c>
      <c r="R2" s="183" t="s">
        <v>96</v>
      </c>
      <c r="S2" s="344"/>
    </row>
    <row r="3" spans="1:24" s="117" customFormat="1" ht="139" customHeight="1" x14ac:dyDescent="0.35">
      <c r="A3" s="362" t="s">
        <v>86</v>
      </c>
      <c r="B3" s="85" t="s">
        <v>16</v>
      </c>
      <c r="C3" s="191" t="s">
        <v>17</v>
      </c>
      <c r="D3" s="191" t="s">
        <v>18</v>
      </c>
      <c r="E3" s="227">
        <v>880000</v>
      </c>
      <c r="F3" s="227">
        <v>880000</v>
      </c>
      <c r="G3" s="228">
        <v>112741.14</v>
      </c>
      <c r="H3" s="192">
        <v>46891</v>
      </c>
      <c r="I3" s="192">
        <v>467534</v>
      </c>
      <c r="J3" s="81">
        <f t="shared" ref="J3:J23" si="0">E3-(G3+H3+I3)</f>
        <v>252833.86</v>
      </c>
      <c r="K3" s="229" t="s">
        <v>248</v>
      </c>
      <c r="L3" s="16" t="s">
        <v>169</v>
      </c>
      <c r="M3" s="254">
        <v>150000</v>
      </c>
      <c r="N3" s="230" t="s">
        <v>113</v>
      </c>
      <c r="O3" s="191" t="s">
        <v>107</v>
      </c>
      <c r="P3" s="191" t="s">
        <v>130</v>
      </c>
      <c r="Q3" s="191" t="s">
        <v>98</v>
      </c>
      <c r="R3" s="345" t="s">
        <v>102</v>
      </c>
      <c r="S3" s="348" t="s">
        <v>254</v>
      </c>
      <c r="T3" s="122"/>
      <c r="U3" s="118"/>
      <c r="W3" s="118"/>
    </row>
    <row r="4" spans="1:24" s="117" customFormat="1" ht="97.5" customHeight="1" x14ac:dyDescent="0.35">
      <c r="A4" s="363"/>
      <c r="B4" s="21" t="s">
        <v>19</v>
      </c>
      <c r="C4" s="22" t="s">
        <v>20</v>
      </c>
      <c r="D4" s="22" t="s">
        <v>21</v>
      </c>
      <c r="E4" s="73">
        <v>248000</v>
      </c>
      <c r="F4" s="73">
        <v>248000</v>
      </c>
      <c r="G4" s="74">
        <v>84076.96</v>
      </c>
      <c r="H4" s="72">
        <v>0</v>
      </c>
      <c r="I4" s="72">
        <v>0</v>
      </c>
      <c r="J4" s="71">
        <f t="shared" si="0"/>
        <v>163923.03999999998</v>
      </c>
      <c r="K4" s="213" t="s">
        <v>240</v>
      </c>
      <c r="L4" s="20" t="s">
        <v>239</v>
      </c>
      <c r="M4" s="267">
        <v>220000</v>
      </c>
      <c r="N4" s="212" t="s">
        <v>113</v>
      </c>
      <c r="O4" s="22" t="s">
        <v>107</v>
      </c>
      <c r="P4" s="22" t="s">
        <v>130</v>
      </c>
      <c r="Q4" s="22" t="s">
        <v>98</v>
      </c>
      <c r="R4" s="349" t="s">
        <v>102</v>
      </c>
      <c r="S4" s="346" t="s">
        <v>255</v>
      </c>
      <c r="T4" s="122"/>
      <c r="U4" s="118"/>
      <c r="W4" s="118"/>
    </row>
    <row r="5" spans="1:24" s="117" customFormat="1" ht="116" x14ac:dyDescent="0.35">
      <c r="A5" s="363"/>
      <c r="B5" s="21" t="s">
        <v>22</v>
      </c>
      <c r="C5" s="22" t="s">
        <v>23</v>
      </c>
      <c r="D5" s="22" t="s">
        <v>24</v>
      </c>
      <c r="E5" s="73">
        <v>400000</v>
      </c>
      <c r="F5" s="73">
        <v>400000</v>
      </c>
      <c r="G5" s="74">
        <v>1501</v>
      </c>
      <c r="H5" s="72">
        <v>0</v>
      </c>
      <c r="I5" s="72"/>
      <c r="J5" s="71">
        <f t="shared" si="0"/>
        <v>398499</v>
      </c>
      <c r="K5" s="214" t="s">
        <v>256</v>
      </c>
      <c r="L5" s="20" t="s">
        <v>170</v>
      </c>
      <c r="M5" s="79">
        <v>400000</v>
      </c>
      <c r="N5" s="212" t="s">
        <v>114</v>
      </c>
      <c r="O5" s="22" t="s">
        <v>107</v>
      </c>
      <c r="P5" s="22" t="s">
        <v>131</v>
      </c>
      <c r="Q5" s="22" t="s">
        <v>98</v>
      </c>
      <c r="R5" s="349" t="s">
        <v>103</v>
      </c>
      <c r="S5" s="348" t="s">
        <v>257</v>
      </c>
      <c r="T5" s="122"/>
      <c r="U5" s="118"/>
      <c r="W5" s="118"/>
    </row>
    <row r="6" spans="1:24" s="117" customFormat="1" ht="229.5" customHeight="1" x14ac:dyDescent="0.35">
      <c r="A6" s="363"/>
      <c r="B6" s="21" t="s">
        <v>25</v>
      </c>
      <c r="C6" s="22" t="s">
        <v>26</v>
      </c>
      <c r="D6" s="22" t="s">
        <v>27</v>
      </c>
      <c r="E6" s="73">
        <v>240000</v>
      </c>
      <c r="F6" s="73">
        <v>240000</v>
      </c>
      <c r="G6" s="74">
        <v>445774</v>
      </c>
      <c r="H6" s="72">
        <v>165268</v>
      </c>
      <c r="I6" s="72">
        <v>13224</v>
      </c>
      <c r="J6" s="71">
        <f t="shared" si="0"/>
        <v>-384266</v>
      </c>
      <c r="K6" s="63" t="s">
        <v>234</v>
      </c>
      <c r="L6" s="20" t="s">
        <v>219</v>
      </c>
      <c r="M6" s="79">
        <v>240000</v>
      </c>
      <c r="N6" s="212" t="s">
        <v>115</v>
      </c>
      <c r="O6" s="22" t="s">
        <v>107</v>
      </c>
      <c r="P6" s="22"/>
      <c r="Q6" s="22" t="s">
        <v>97</v>
      </c>
      <c r="R6" s="349" t="s">
        <v>103</v>
      </c>
      <c r="S6" s="347" t="s">
        <v>258</v>
      </c>
      <c r="T6" s="122"/>
    </row>
    <row r="7" spans="1:24" s="117" customFormat="1" ht="132" customHeight="1" x14ac:dyDescent="0.35">
      <c r="A7" s="363"/>
      <c r="B7" s="21" t="s">
        <v>28</v>
      </c>
      <c r="C7" s="24" t="s">
        <v>31</v>
      </c>
      <c r="D7" s="22" t="s">
        <v>29</v>
      </c>
      <c r="E7" s="73">
        <v>289800</v>
      </c>
      <c r="F7" s="73">
        <v>289800</v>
      </c>
      <c r="G7" s="74">
        <v>0</v>
      </c>
      <c r="H7" s="72">
        <v>0</v>
      </c>
      <c r="I7" s="72">
        <v>0</v>
      </c>
      <c r="J7" s="71">
        <f t="shared" si="0"/>
        <v>289800</v>
      </c>
      <c r="K7" s="215" t="s">
        <v>249</v>
      </c>
      <c r="L7" s="20" t="s">
        <v>187</v>
      </c>
      <c r="M7" s="268">
        <v>289780</v>
      </c>
      <c r="N7" s="60" t="s">
        <v>116</v>
      </c>
      <c r="O7" s="184" t="s">
        <v>107</v>
      </c>
      <c r="P7" s="184"/>
      <c r="Q7" s="184" t="s">
        <v>97</v>
      </c>
      <c r="R7" s="351" t="s">
        <v>102</v>
      </c>
      <c r="S7" s="350" t="s">
        <v>259</v>
      </c>
      <c r="T7" s="122"/>
    </row>
    <row r="8" spans="1:24" s="117" customFormat="1" ht="131.25" customHeight="1" x14ac:dyDescent="0.35">
      <c r="A8" s="363"/>
      <c r="B8" s="226" t="s">
        <v>30</v>
      </c>
      <c r="C8" s="23" t="s">
        <v>90</v>
      </c>
      <c r="D8" s="23" t="s">
        <v>32</v>
      </c>
      <c r="E8" s="220">
        <v>21000</v>
      </c>
      <c r="F8" s="220">
        <v>21000</v>
      </c>
      <c r="G8" s="221">
        <v>0</v>
      </c>
      <c r="H8" s="222">
        <v>0</v>
      </c>
      <c r="I8" s="222">
        <v>0</v>
      </c>
      <c r="J8" s="71">
        <f t="shared" si="0"/>
        <v>21000</v>
      </c>
      <c r="K8" s="214" t="s">
        <v>235</v>
      </c>
      <c r="L8" s="20" t="s">
        <v>189</v>
      </c>
      <c r="M8" s="79">
        <v>21000</v>
      </c>
      <c r="N8" s="212" t="s">
        <v>116</v>
      </c>
      <c r="O8" s="22" t="s">
        <v>107</v>
      </c>
      <c r="P8" s="22"/>
      <c r="Q8" s="22" t="s">
        <v>97</v>
      </c>
      <c r="R8" s="349" t="s">
        <v>102</v>
      </c>
      <c r="S8" s="348" t="s">
        <v>260</v>
      </c>
      <c r="T8" s="122"/>
      <c r="U8" s="118"/>
      <c r="W8" s="118"/>
    </row>
    <row r="9" spans="1:24" s="117" customFormat="1" ht="221.5" thickBot="1" x14ac:dyDescent="0.4">
      <c r="A9" s="363"/>
      <c r="B9" s="21" t="s">
        <v>33</v>
      </c>
      <c r="C9" s="20" t="s">
        <v>34</v>
      </c>
      <c r="D9" s="22" t="s">
        <v>35</v>
      </c>
      <c r="E9" s="73">
        <v>1200000</v>
      </c>
      <c r="F9" s="73">
        <v>1200000</v>
      </c>
      <c r="G9" s="74">
        <v>0</v>
      </c>
      <c r="H9" s="72"/>
      <c r="I9" s="72"/>
      <c r="J9" s="71">
        <f t="shared" si="0"/>
        <v>1200000</v>
      </c>
      <c r="K9" s="60" t="s">
        <v>220</v>
      </c>
      <c r="L9" s="20" t="s">
        <v>171</v>
      </c>
      <c r="M9" s="267">
        <v>0</v>
      </c>
      <c r="N9" s="22" t="s">
        <v>117</v>
      </c>
      <c r="O9" s="22" t="s">
        <v>107</v>
      </c>
      <c r="P9" s="22"/>
      <c r="Q9" s="22" t="s">
        <v>97</v>
      </c>
      <c r="R9" s="349" t="s">
        <v>103</v>
      </c>
      <c r="S9" s="346" t="s">
        <v>261</v>
      </c>
      <c r="T9" s="122"/>
      <c r="W9" s="118"/>
    </row>
    <row r="10" spans="1:24" s="117" customFormat="1" ht="247" x14ac:dyDescent="0.35">
      <c r="A10" s="363"/>
      <c r="B10" s="21" t="s">
        <v>36</v>
      </c>
      <c r="C10" s="20" t="s">
        <v>37</v>
      </c>
      <c r="D10" s="22" t="s">
        <v>38</v>
      </c>
      <c r="E10" s="73">
        <v>448000</v>
      </c>
      <c r="F10" s="73">
        <v>448000</v>
      </c>
      <c r="G10" s="75">
        <v>0</v>
      </c>
      <c r="H10" s="223"/>
      <c r="I10" s="72">
        <v>0</v>
      </c>
      <c r="J10" s="71">
        <f t="shared" si="0"/>
        <v>448000</v>
      </c>
      <c r="K10" s="64" t="s">
        <v>241</v>
      </c>
      <c r="L10" s="60" t="s">
        <v>172</v>
      </c>
      <c r="M10" s="267">
        <v>205000</v>
      </c>
      <c r="N10" s="22" t="s">
        <v>118</v>
      </c>
      <c r="O10" s="22" t="s">
        <v>107</v>
      </c>
      <c r="P10" s="22"/>
      <c r="Q10" s="22" t="s">
        <v>98</v>
      </c>
      <c r="R10" s="349" t="s">
        <v>103</v>
      </c>
      <c r="S10" s="348" t="s">
        <v>262</v>
      </c>
      <c r="T10" s="122"/>
      <c r="W10" s="118"/>
    </row>
    <row r="11" spans="1:24" s="117" customFormat="1" ht="52" x14ac:dyDescent="0.35">
      <c r="A11" s="363"/>
      <c r="B11" s="21" t="s">
        <v>39</v>
      </c>
      <c r="C11" s="22" t="s">
        <v>40</v>
      </c>
      <c r="D11" s="22" t="s">
        <v>41</v>
      </c>
      <c r="E11" s="73">
        <v>70000</v>
      </c>
      <c r="F11" s="73">
        <v>70000</v>
      </c>
      <c r="G11" s="75">
        <v>0</v>
      </c>
      <c r="H11" s="72">
        <v>60633</v>
      </c>
      <c r="I11" s="72">
        <v>4851</v>
      </c>
      <c r="J11" s="71">
        <f t="shared" si="0"/>
        <v>4516</v>
      </c>
      <c r="K11" s="216" t="s">
        <v>236</v>
      </c>
      <c r="L11" s="82" t="s">
        <v>173</v>
      </c>
      <c r="M11" s="268">
        <v>70000</v>
      </c>
      <c r="N11" s="22" t="s">
        <v>119</v>
      </c>
      <c r="O11" s="22" t="s">
        <v>107</v>
      </c>
      <c r="P11" s="22" t="s">
        <v>131</v>
      </c>
      <c r="Q11" s="22" t="s">
        <v>98</v>
      </c>
      <c r="R11" s="349" t="s">
        <v>102</v>
      </c>
      <c r="S11" s="350" t="s">
        <v>263</v>
      </c>
      <c r="T11" s="122"/>
    </row>
    <row r="12" spans="1:24" s="117" customFormat="1" ht="172" customHeight="1" x14ac:dyDescent="0.35">
      <c r="A12" s="363"/>
      <c r="B12" s="21" t="s">
        <v>42</v>
      </c>
      <c r="C12" s="22" t="s">
        <v>43</v>
      </c>
      <c r="D12" s="22" t="s">
        <v>44</v>
      </c>
      <c r="E12" s="73">
        <v>383000</v>
      </c>
      <c r="F12" s="73">
        <v>383000</v>
      </c>
      <c r="G12" s="74">
        <v>0</v>
      </c>
      <c r="H12" s="72">
        <v>1228</v>
      </c>
      <c r="I12" s="72">
        <v>98</v>
      </c>
      <c r="J12" s="71">
        <f t="shared" si="0"/>
        <v>381674</v>
      </c>
      <c r="K12" s="62" t="s">
        <v>242</v>
      </c>
      <c r="L12" s="68" t="s">
        <v>193</v>
      </c>
      <c r="M12" s="267">
        <v>163000</v>
      </c>
      <c r="N12" s="212" t="s">
        <v>120</v>
      </c>
      <c r="O12" s="22" t="s">
        <v>107</v>
      </c>
      <c r="P12" s="22" t="s">
        <v>130</v>
      </c>
      <c r="Q12" s="22" t="s">
        <v>97</v>
      </c>
      <c r="R12" s="349" t="s">
        <v>102</v>
      </c>
      <c r="S12" s="346" t="s">
        <v>264</v>
      </c>
      <c r="T12" s="122"/>
      <c r="X12" s="130"/>
    </row>
    <row r="13" spans="1:24" s="117" customFormat="1" ht="146" customHeight="1" x14ac:dyDescent="0.35">
      <c r="A13" s="363"/>
      <c r="B13" s="21" t="s">
        <v>45</v>
      </c>
      <c r="C13" s="22" t="s">
        <v>43</v>
      </c>
      <c r="D13" s="22" t="s">
        <v>44</v>
      </c>
      <c r="E13" s="73">
        <v>240000</v>
      </c>
      <c r="F13" s="73">
        <v>240000</v>
      </c>
      <c r="G13" s="74">
        <v>0</v>
      </c>
      <c r="H13" s="72">
        <v>0</v>
      </c>
      <c r="I13" s="72">
        <v>0</v>
      </c>
      <c r="J13" s="71">
        <f t="shared" si="0"/>
        <v>240000</v>
      </c>
      <c r="K13" s="217" t="s">
        <v>243</v>
      </c>
      <c r="L13" s="68" t="s">
        <v>250</v>
      </c>
      <c r="M13" s="79">
        <v>1200</v>
      </c>
      <c r="N13" s="212" t="s">
        <v>120</v>
      </c>
      <c r="O13" s="22" t="s">
        <v>107</v>
      </c>
      <c r="P13" s="22" t="s">
        <v>132</v>
      </c>
      <c r="Q13" s="22" t="s">
        <v>100</v>
      </c>
      <c r="R13" s="349" t="s">
        <v>102</v>
      </c>
      <c r="S13" s="350" t="s">
        <v>265</v>
      </c>
      <c r="T13" s="122"/>
    </row>
    <row r="14" spans="1:24" s="117" customFormat="1" ht="234" x14ac:dyDescent="0.35">
      <c r="A14" s="363"/>
      <c r="B14" s="21" t="s">
        <v>46</v>
      </c>
      <c r="C14" s="20" t="s">
        <v>47</v>
      </c>
      <c r="D14" s="22" t="s">
        <v>48</v>
      </c>
      <c r="E14" s="73">
        <v>830000</v>
      </c>
      <c r="F14" s="73">
        <v>830000</v>
      </c>
      <c r="G14" s="74">
        <v>444185</v>
      </c>
      <c r="H14" s="72">
        <v>61599</v>
      </c>
      <c r="I14" s="72">
        <v>6405</v>
      </c>
      <c r="J14" s="71">
        <f t="shared" si="0"/>
        <v>317811</v>
      </c>
      <c r="K14" s="217" t="s">
        <v>237</v>
      </c>
      <c r="L14" s="20" t="s">
        <v>195</v>
      </c>
      <c r="M14" s="79">
        <v>203000</v>
      </c>
      <c r="N14" s="22" t="s">
        <v>121</v>
      </c>
      <c r="O14" s="22" t="s">
        <v>107</v>
      </c>
      <c r="P14" s="22"/>
      <c r="Q14" s="22" t="s">
        <v>97</v>
      </c>
      <c r="R14" s="349" t="s">
        <v>102</v>
      </c>
      <c r="S14" s="346" t="s">
        <v>266</v>
      </c>
      <c r="T14" s="122"/>
    </row>
    <row r="15" spans="1:24" s="117" customFormat="1" ht="104" x14ac:dyDescent="0.35">
      <c r="A15" s="363"/>
      <c r="B15" s="21" t="s">
        <v>49</v>
      </c>
      <c r="C15" s="22" t="s">
        <v>50</v>
      </c>
      <c r="D15" s="22" t="s">
        <v>51</v>
      </c>
      <c r="E15" s="73">
        <v>250000</v>
      </c>
      <c r="F15" s="73">
        <v>184142</v>
      </c>
      <c r="G15" s="74"/>
      <c r="H15" s="72"/>
      <c r="I15" s="72"/>
      <c r="J15" s="71">
        <f t="shared" si="0"/>
        <v>250000</v>
      </c>
      <c r="K15" s="217" t="s">
        <v>196</v>
      </c>
      <c r="L15" s="68" t="s">
        <v>197</v>
      </c>
      <c r="M15" s="267">
        <v>0</v>
      </c>
      <c r="N15" s="184"/>
      <c r="O15" s="184" t="s">
        <v>107</v>
      </c>
      <c r="P15" s="184"/>
      <c r="Q15" s="22" t="s">
        <v>99</v>
      </c>
      <c r="R15" s="351" t="s">
        <v>102</v>
      </c>
      <c r="S15" s="350"/>
      <c r="T15" s="122"/>
    </row>
    <row r="16" spans="1:24" s="117" customFormat="1" ht="211.5" customHeight="1" x14ac:dyDescent="0.35">
      <c r="A16" s="363"/>
      <c r="B16" s="21" t="s">
        <v>52</v>
      </c>
      <c r="C16" s="22" t="s">
        <v>53</v>
      </c>
      <c r="D16" s="22" t="s">
        <v>54</v>
      </c>
      <c r="E16" s="73">
        <v>372000</v>
      </c>
      <c r="F16" s="73">
        <v>372000</v>
      </c>
      <c r="G16" s="74">
        <v>113456</v>
      </c>
      <c r="H16" s="72">
        <v>112255</v>
      </c>
      <c r="I16" s="72">
        <v>32659</v>
      </c>
      <c r="J16" s="71">
        <f t="shared" si="0"/>
        <v>113630</v>
      </c>
      <c r="K16" s="65" t="s">
        <v>251</v>
      </c>
      <c r="L16" s="20" t="s">
        <v>174</v>
      </c>
      <c r="M16" s="79">
        <f>99000</f>
        <v>99000</v>
      </c>
      <c r="N16" s="212" t="s">
        <v>115</v>
      </c>
      <c r="O16" s="22" t="s">
        <v>107</v>
      </c>
      <c r="P16" s="22" t="s">
        <v>130</v>
      </c>
      <c r="Q16" s="22" t="s">
        <v>98</v>
      </c>
      <c r="R16" s="349" t="s">
        <v>102</v>
      </c>
      <c r="S16" s="348" t="s">
        <v>267</v>
      </c>
      <c r="T16" s="122"/>
    </row>
    <row r="17" spans="1:20" s="117" customFormat="1" ht="221" x14ac:dyDescent="0.35">
      <c r="A17" s="363"/>
      <c r="B17" s="21" t="s">
        <v>55</v>
      </c>
      <c r="C17" s="22" t="s">
        <v>56</v>
      </c>
      <c r="D17" s="22" t="s">
        <v>57</v>
      </c>
      <c r="E17" s="236">
        <v>267300</v>
      </c>
      <c r="F17" s="73">
        <v>267300</v>
      </c>
      <c r="G17" s="75">
        <v>9674.93</v>
      </c>
      <c r="H17" s="72">
        <v>64256</v>
      </c>
      <c r="I17" s="72">
        <v>29153</v>
      </c>
      <c r="J17" s="71">
        <f t="shared" si="0"/>
        <v>164216.07</v>
      </c>
      <c r="K17" s="68" t="s">
        <v>238</v>
      </c>
      <c r="L17" s="20" t="s">
        <v>175</v>
      </c>
      <c r="M17" s="79">
        <f>15000+81000</f>
        <v>96000</v>
      </c>
      <c r="N17" s="212" t="s">
        <v>122</v>
      </c>
      <c r="O17" s="184" t="s">
        <v>107</v>
      </c>
      <c r="P17" s="184"/>
      <c r="Q17" s="184" t="s">
        <v>97</v>
      </c>
      <c r="R17" s="351" t="s">
        <v>103</v>
      </c>
      <c r="S17" s="347" t="s">
        <v>268</v>
      </c>
      <c r="T17" s="122"/>
    </row>
    <row r="18" spans="1:20" s="117" customFormat="1" ht="105.5" customHeight="1" x14ac:dyDescent="0.35">
      <c r="A18" s="363"/>
      <c r="B18" s="21" t="s">
        <v>58</v>
      </c>
      <c r="C18" s="22" t="s">
        <v>59</v>
      </c>
      <c r="D18" s="22" t="s">
        <v>60</v>
      </c>
      <c r="E18" s="73">
        <v>893000</v>
      </c>
      <c r="F18" s="73">
        <v>1109000</v>
      </c>
      <c r="G18" s="75">
        <v>0</v>
      </c>
      <c r="H18" s="72"/>
      <c r="I18" s="72"/>
      <c r="J18" s="71">
        <f t="shared" si="0"/>
        <v>893000</v>
      </c>
      <c r="K18" s="217" t="s">
        <v>244</v>
      </c>
      <c r="L18" s="68" t="s">
        <v>176</v>
      </c>
      <c r="M18" s="79">
        <v>1109000</v>
      </c>
      <c r="N18" s="212" t="s">
        <v>123</v>
      </c>
      <c r="O18" s="184" t="s">
        <v>107</v>
      </c>
      <c r="P18" s="184" t="s">
        <v>133</v>
      </c>
      <c r="Q18" s="184" t="s">
        <v>98</v>
      </c>
      <c r="R18" s="351" t="s">
        <v>102</v>
      </c>
      <c r="S18" s="347" t="s">
        <v>269</v>
      </c>
      <c r="T18" s="122"/>
    </row>
    <row r="19" spans="1:20" s="117" customFormat="1" ht="195" x14ac:dyDescent="0.35">
      <c r="A19" s="363"/>
      <c r="B19" s="21" t="s">
        <v>61</v>
      </c>
      <c r="C19" s="22" t="s">
        <v>62</v>
      </c>
      <c r="D19" s="22" t="s">
        <v>63</v>
      </c>
      <c r="E19" s="73">
        <v>500000</v>
      </c>
      <c r="F19" s="73">
        <v>500000</v>
      </c>
      <c r="G19" s="75">
        <v>0</v>
      </c>
      <c r="H19" s="72"/>
      <c r="I19" s="72"/>
      <c r="J19" s="71">
        <f t="shared" si="0"/>
        <v>500000</v>
      </c>
      <c r="K19" s="216" t="s">
        <v>245</v>
      </c>
      <c r="L19" s="82" t="s">
        <v>177</v>
      </c>
      <c r="M19" s="79">
        <v>500000</v>
      </c>
      <c r="N19" s="212" t="s">
        <v>124</v>
      </c>
      <c r="O19" s="184" t="s">
        <v>107</v>
      </c>
      <c r="P19" s="184" t="s">
        <v>134</v>
      </c>
      <c r="Q19" s="184" t="s">
        <v>100</v>
      </c>
      <c r="R19" s="351" t="s">
        <v>102</v>
      </c>
      <c r="S19" s="347" t="s">
        <v>270</v>
      </c>
      <c r="T19" s="122"/>
    </row>
    <row r="20" spans="1:20" s="117" customFormat="1" ht="91" x14ac:dyDescent="0.35">
      <c r="A20" s="363"/>
      <c r="B20" s="21" t="s">
        <v>64</v>
      </c>
      <c r="C20" s="22" t="s">
        <v>65</v>
      </c>
      <c r="D20" s="22" t="s">
        <v>66</v>
      </c>
      <c r="E20" s="224">
        <v>400000</v>
      </c>
      <c r="F20" s="224">
        <v>400000</v>
      </c>
      <c r="G20" s="75">
        <v>0</v>
      </c>
      <c r="H20" s="72"/>
      <c r="I20" s="72"/>
      <c r="J20" s="71">
        <f t="shared" si="0"/>
        <v>400000</v>
      </c>
      <c r="K20" s="217" t="s">
        <v>252</v>
      </c>
      <c r="L20" s="20" t="s">
        <v>178</v>
      </c>
      <c r="M20" s="269">
        <v>0</v>
      </c>
      <c r="N20" s="212" t="s">
        <v>125</v>
      </c>
      <c r="O20" s="184" t="s">
        <v>107</v>
      </c>
      <c r="P20" s="184" t="s">
        <v>134</v>
      </c>
      <c r="Q20" s="184" t="s">
        <v>97</v>
      </c>
      <c r="R20" s="351" t="s">
        <v>102</v>
      </c>
      <c r="S20" s="350" t="s">
        <v>271</v>
      </c>
      <c r="T20" s="122"/>
    </row>
    <row r="21" spans="1:20" s="117" customFormat="1" ht="221" x14ac:dyDescent="0.35">
      <c r="A21" s="363"/>
      <c r="B21" s="21" t="s">
        <v>67</v>
      </c>
      <c r="C21" s="22" t="s">
        <v>68</v>
      </c>
      <c r="D21" s="22" t="s">
        <v>69</v>
      </c>
      <c r="E21" s="73">
        <v>362000</v>
      </c>
      <c r="F21" s="73">
        <v>362000</v>
      </c>
      <c r="G21" s="75">
        <v>0</v>
      </c>
      <c r="H21" s="72">
        <v>98618</v>
      </c>
      <c r="I21" s="72">
        <v>2818</v>
      </c>
      <c r="J21" s="71">
        <f t="shared" si="0"/>
        <v>260564</v>
      </c>
      <c r="K21" s="64" t="s">
        <v>247</v>
      </c>
      <c r="L21" s="20" t="s">
        <v>179</v>
      </c>
      <c r="M21" s="79">
        <v>184845</v>
      </c>
      <c r="N21" s="212" t="s">
        <v>126</v>
      </c>
      <c r="O21" s="22" t="s">
        <v>107</v>
      </c>
      <c r="P21" s="22" t="s">
        <v>133</v>
      </c>
      <c r="Q21" s="22" t="s">
        <v>98</v>
      </c>
      <c r="R21" s="349" t="s">
        <v>103</v>
      </c>
      <c r="S21" s="348" t="s">
        <v>272</v>
      </c>
      <c r="T21" s="122"/>
    </row>
    <row r="22" spans="1:20" s="117" customFormat="1" ht="68" customHeight="1" x14ac:dyDescent="0.35">
      <c r="A22" s="363"/>
      <c r="B22" s="21" t="s">
        <v>70</v>
      </c>
      <c r="C22" s="22" t="s">
        <v>71</v>
      </c>
      <c r="D22" s="22" t="s">
        <v>72</v>
      </c>
      <c r="E22" s="73">
        <v>158000</v>
      </c>
      <c r="F22" s="73">
        <v>147761</v>
      </c>
      <c r="G22" s="75">
        <v>0</v>
      </c>
      <c r="H22" s="72"/>
      <c r="I22" s="72"/>
      <c r="J22" s="71">
        <f t="shared" si="0"/>
        <v>158000</v>
      </c>
      <c r="K22" s="225" t="s">
        <v>253</v>
      </c>
      <c r="L22" s="20"/>
      <c r="M22" s="270">
        <v>0</v>
      </c>
      <c r="N22" s="212" t="s">
        <v>128</v>
      </c>
      <c r="O22" s="22" t="s">
        <v>107</v>
      </c>
      <c r="P22" s="22"/>
      <c r="Q22" s="22" t="s">
        <v>97</v>
      </c>
      <c r="R22" s="349" t="s">
        <v>104</v>
      </c>
      <c r="S22" s="346"/>
      <c r="T22" s="122"/>
    </row>
    <row r="23" spans="1:20" s="117" customFormat="1" ht="147" customHeight="1" thickBot="1" x14ac:dyDescent="0.4">
      <c r="A23" s="364"/>
      <c r="B23" s="231" t="s">
        <v>73</v>
      </c>
      <c r="C23" s="193" t="s">
        <v>74</v>
      </c>
      <c r="D23" s="193" t="s">
        <v>75</v>
      </c>
      <c r="E23" s="232">
        <v>316000</v>
      </c>
      <c r="F23" s="232">
        <v>316000</v>
      </c>
      <c r="G23" s="233">
        <v>0</v>
      </c>
      <c r="H23" s="194"/>
      <c r="I23" s="194"/>
      <c r="J23" s="195">
        <f t="shared" si="0"/>
        <v>316000</v>
      </c>
      <c r="K23" s="353" t="s">
        <v>246</v>
      </c>
      <c r="L23" s="219" t="s">
        <v>180</v>
      </c>
      <c r="M23" s="271">
        <f>316000/2</f>
        <v>158000</v>
      </c>
      <c r="N23" s="234" t="s">
        <v>129</v>
      </c>
      <c r="O23" s="218" t="s">
        <v>107</v>
      </c>
      <c r="P23" s="218" t="s">
        <v>135</v>
      </c>
      <c r="Q23" s="218" t="s">
        <v>98</v>
      </c>
      <c r="R23" s="352" t="s">
        <v>103</v>
      </c>
      <c r="S23" s="346" t="s">
        <v>273</v>
      </c>
      <c r="T23" s="122"/>
    </row>
    <row r="24" spans="1:20" s="13" customFormat="1" ht="14.5" customHeight="1" thickBot="1" x14ac:dyDescent="0.4">
      <c r="A24" s="365"/>
      <c r="B24" s="54"/>
      <c r="C24" s="54"/>
      <c r="D24" s="54"/>
      <c r="E24" s="49">
        <f>SUM(E3:E23)</f>
        <v>8768100</v>
      </c>
      <c r="F24" s="49">
        <f>SUM(F3:F23)</f>
        <v>8908003</v>
      </c>
      <c r="G24" s="49">
        <f>SUM(G3:G23)</f>
        <v>1211409.03</v>
      </c>
      <c r="H24" s="55">
        <f>SUM(H3:H23)</f>
        <v>610748</v>
      </c>
      <c r="I24" s="49">
        <f>SUM(I3:I23)</f>
        <v>556742</v>
      </c>
      <c r="J24" s="49">
        <f>SUM(J3:J23)</f>
        <v>6389200.9699999997</v>
      </c>
      <c r="K24" s="25"/>
      <c r="L24" s="56"/>
      <c r="M24" s="49">
        <f>SUM(M3:M23)</f>
        <v>4109825</v>
      </c>
      <c r="N24" s="69"/>
      <c r="O24" s="69"/>
      <c r="P24" s="69"/>
      <c r="Q24" s="69"/>
      <c r="R24" s="69"/>
      <c r="S24" s="184"/>
      <c r="T24" s="17"/>
    </row>
    <row r="25" spans="1:20" ht="14.5" customHeight="1" thickTop="1" x14ac:dyDescent="0.35">
      <c r="A25" s="366"/>
      <c r="B25" s="27"/>
      <c r="C25" s="27"/>
      <c r="D25" s="27"/>
      <c r="E25" s="28"/>
      <c r="F25" s="28"/>
      <c r="G25" s="29"/>
      <c r="H25" s="30"/>
      <c r="I25" s="28"/>
      <c r="J25" s="28"/>
      <c r="K25" s="31"/>
      <c r="L25" s="57"/>
      <c r="M25" s="272"/>
      <c r="N25" s="70"/>
      <c r="O25" s="70"/>
      <c r="P25" s="70"/>
      <c r="Q25" s="70"/>
      <c r="R25" s="70"/>
      <c r="S25" s="355"/>
      <c r="T25" s="33"/>
    </row>
    <row r="26" spans="1:20" ht="14.5" customHeight="1" x14ac:dyDescent="0.35">
      <c r="A26" s="366"/>
      <c r="B26" s="27"/>
      <c r="C26" s="27"/>
      <c r="D26" s="27"/>
      <c r="E26" s="34" t="s">
        <v>79</v>
      </c>
      <c r="F26" s="34"/>
      <c r="G26" s="35">
        <f>G24/E24</f>
        <v>0.13816095049098437</v>
      </c>
      <c r="H26" s="36">
        <f>H24/E24</f>
        <v>6.965568367149097E-2</v>
      </c>
      <c r="I26" s="37">
        <f>I24/E24</f>
        <v>6.349631048915956E-2</v>
      </c>
      <c r="J26" s="37">
        <f>J24/E24</f>
        <v>0.72868705534836509</v>
      </c>
      <c r="K26" s="31"/>
      <c r="L26" s="58"/>
      <c r="M26" s="273"/>
      <c r="N26" s="70"/>
      <c r="O26" s="70"/>
      <c r="P26" s="70"/>
      <c r="Q26" s="70"/>
      <c r="R26" s="70"/>
      <c r="S26" s="355"/>
      <c r="T26" s="33"/>
    </row>
    <row r="27" spans="1:20" ht="15" customHeight="1" thickBot="1" x14ac:dyDescent="0.4">
      <c r="A27" s="367"/>
      <c r="B27" s="39"/>
      <c r="C27" s="39"/>
      <c r="D27" s="39"/>
      <c r="E27" s="40" t="s">
        <v>80</v>
      </c>
      <c r="F27" s="40"/>
      <c r="G27" s="41" t="e">
        <f>#REF!*E24</f>
        <v>#REF!</v>
      </c>
      <c r="H27" s="39"/>
      <c r="I27" s="39"/>
      <c r="J27" s="39"/>
      <c r="K27" s="42"/>
      <c r="L27" s="59"/>
      <c r="M27" s="274"/>
      <c r="N27" s="70"/>
      <c r="O27" s="70"/>
      <c r="P27" s="70"/>
      <c r="Q27" s="70"/>
      <c r="R27" s="70"/>
      <c r="S27" s="355"/>
      <c r="T27" s="33"/>
    </row>
    <row r="28" spans="1:20" ht="42" customHeight="1" x14ac:dyDescent="0.35">
      <c r="A28" s="44"/>
      <c r="B28" s="45" t="s">
        <v>81</v>
      </c>
      <c r="C28" s="45"/>
      <c r="D28" s="45"/>
      <c r="E28" s="46"/>
      <c r="F28" s="46"/>
      <c r="G28" s="46"/>
      <c r="H28" s="46"/>
      <c r="I28" s="46"/>
      <c r="J28" s="46"/>
      <c r="K28" s="46"/>
      <c r="L28" s="47"/>
      <c r="M28" s="275"/>
      <c r="N28" s="47"/>
      <c r="O28" s="47"/>
      <c r="P28" s="47"/>
      <c r="Q28" s="47"/>
      <c r="R28" s="47"/>
      <c r="S28" s="354"/>
    </row>
    <row r="29" spans="1:20" x14ac:dyDescent="0.35">
      <c r="C29" s="44"/>
      <c r="D29" s="44"/>
      <c r="E29" s="44"/>
      <c r="F29" s="44"/>
      <c r="G29" s="44"/>
      <c r="H29" s="44"/>
      <c r="I29" s="44"/>
      <c r="J29" s="44"/>
      <c r="K29" s="44"/>
      <c r="L29" s="44"/>
      <c r="M29" s="276"/>
      <c r="N29" s="44"/>
      <c r="O29" s="44"/>
      <c r="P29" s="44"/>
      <c r="Q29" s="44"/>
      <c r="R29" s="44"/>
    </row>
  </sheetData>
  <autoFilter ref="A2:R24" xr:uid="{D46F7FEF-9B62-4066-9462-16F5C074D260}"/>
  <mergeCells count="3">
    <mergeCell ref="A1:R1"/>
    <mergeCell ref="A3:A23"/>
    <mergeCell ref="A24:A27"/>
  </mergeCells>
  <phoneticPr fontId="4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21C489C1-A8D2-42AF-837D-B0A48428D88A}">
          <x14:formula1>
            <xm:f>Sheet1!$A$1:$A$5</xm:f>
          </x14:formula1>
          <xm:sqref>Q24:Q88 Q2</xm:sqref>
        </x14:dataValidation>
        <x14:dataValidation type="list" allowBlank="1" showInputMessage="1" showErrorMessage="1" xr:uid="{00919571-DF1D-4B5B-AAE1-C5103F9359D3}">
          <x14:formula1>
            <xm:f>Sheet1!$A$7:$A$11</xm:f>
          </x14:formula1>
          <xm:sqref>R24:R88 R2</xm:sqref>
        </x14:dataValidation>
        <x14:dataValidation type="list" allowBlank="1" showInputMessage="1" showErrorMessage="1" xr:uid="{672A3E4C-2E3A-4E86-9F6A-63C76C00B841}">
          <x14:formula1>
            <xm:f>Sheet1!$A$13:$A$14</xm:f>
          </x14:formula1>
          <xm:sqref>O24:O88 O2</xm:sqref>
        </x14:dataValidation>
        <x14:dataValidation type="list" allowBlank="1" showInputMessage="1" showErrorMessage="1" xr:uid="{F04632CE-A6E0-4D07-89AC-F4A88ED02157}">
          <x14:formula1>
            <xm:f>'C:\Users\Nnaemeka.Aneke\AppData\Local\Microsoft\Windows\INetCache\Content.Outlook\B0BHLU0Z\[MRTA OP19 (CAPEX  OPEX) BUDGET STATUS - REV - WEST.xlsx]Sheet1'!#REF!</xm:f>
          </x14:formula1>
          <xm:sqref>O3:O23 Q3:R23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9373A-0059-414C-A6FE-D13DD1FCC796}">
  <dimension ref="A1:Q28"/>
  <sheetViews>
    <sheetView zoomScale="70" zoomScaleNormal="70" workbookViewId="0">
      <pane xSplit="2" ySplit="2" topLeftCell="C6" activePane="bottomRight" state="frozen"/>
      <selection pane="topRight" activeCell="C1" sqref="C1"/>
      <selection pane="bottomLeft" activeCell="A3" sqref="A3"/>
      <selection pane="bottomRight" activeCell="F20" sqref="F20"/>
    </sheetView>
  </sheetViews>
  <sheetFormatPr defaultColWidth="9.1796875" defaultRowHeight="15.5" x14ac:dyDescent="0.35"/>
  <cols>
    <col min="1" max="1" width="16.81640625" style="1" customWidth="1"/>
    <col min="2" max="2" width="66.08984375" style="1" customWidth="1"/>
    <col min="3" max="3" width="16.90625" style="1" customWidth="1"/>
    <col min="4" max="4" width="14.08984375" style="1" customWidth="1"/>
    <col min="5" max="5" width="70.1796875" style="1" customWidth="1"/>
    <col min="6" max="6" width="39" style="1" customWidth="1"/>
    <col min="7" max="7" width="23" style="253" customWidth="1"/>
    <col min="8" max="9" width="16.81640625" style="1" customWidth="1"/>
    <col min="10" max="10" width="18.90625" style="1" bestFit="1" customWidth="1"/>
    <col min="11" max="11" width="16.81640625" style="1" customWidth="1"/>
    <col min="12" max="12" width="13.6328125" style="2" bestFit="1" customWidth="1"/>
    <col min="13" max="13" width="10.1796875" style="2" bestFit="1" customWidth="1"/>
    <col min="14" max="14" width="14.81640625" style="2" bestFit="1" customWidth="1"/>
    <col min="15" max="15" width="11.453125" style="2" bestFit="1" customWidth="1"/>
    <col min="16" max="16" width="12.1796875" style="2" bestFit="1" customWidth="1"/>
    <col min="17" max="17" width="10.08984375" style="2" bestFit="1" customWidth="1"/>
    <col min="18" max="16384" width="9.1796875" style="2"/>
  </cols>
  <sheetData>
    <row r="1" spans="1:17" ht="29.15" customHeight="1" x14ac:dyDescent="0.35">
      <c r="A1" s="360" t="s">
        <v>83</v>
      </c>
      <c r="B1" s="361"/>
      <c r="C1" s="361"/>
      <c r="D1" s="361"/>
      <c r="E1" s="361"/>
      <c r="F1" s="361"/>
      <c r="G1" s="361"/>
      <c r="H1" s="361"/>
      <c r="I1" s="361"/>
      <c r="J1" s="361"/>
      <c r="K1" s="361"/>
    </row>
    <row r="2" spans="1:17" s="13" customFormat="1" ht="53.5" customHeight="1" thickBot="1" x14ac:dyDescent="0.4">
      <c r="A2" s="3" t="s">
        <v>0</v>
      </c>
      <c r="B2" s="4" t="s">
        <v>1</v>
      </c>
      <c r="C2" s="7" t="s">
        <v>4</v>
      </c>
      <c r="D2" s="8" t="s">
        <v>5</v>
      </c>
      <c r="E2" s="11" t="s">
        <v>10</v>
      </c>
      <c r="F2" s="11" t="s">
        <v>11</v>
      </c>
      <c r="G2" s="237" t="s">
        <v>95</v>
      </c>
      <c r="H2" s="12" t="s">
        <v>92</v>
      </c>
      <c r="I2" s="12" t="s">
        <v>93</v>
      </c>
      <c r="J2" s="12" t="s">
        <v>94</v>
      </c>
      <c r="K2" s="12" t="s">
        <v>96</v>
      </c>
    </row>
    <row r="3" spans="1:17" s="13" customFormat="1" ht="156" x14ac:dyDescent="0.35">
      <c r="A3" s="377" t="s">
        <v>85</v>
      </c>
      <c r="B3" s="14" t="s">
        <v>13</v>
      </c>
      <c r="C3" s="94">
        <v>1756000</v>
      </c>
      <c r="D3" s="94">
        <v>1376000</v>
      </c>
      <c r="E3" s="15" t="s">
        <v>182</v>
      </c>
      <c r="F3" s="89" t="s">
        <v>181</v>
      </c>
      <c r="G3" s="90">
        <v>992157</v>
      </c>
      <c r="H3" s="91" t="s">
        <v>107</v>
      </c>
      <c r="I3" s="91"/>
      <c r="J3" s="91" t="s">
        <v>98</v>
      </c>
      <c r="K3" s="91" t="s">
        <v>102</v>
      </c>
      <c r="L3" s="17"/>
    </row>
    <row r="4" spans="1:17" s="13" customFormat="1" ht="102" customHeight="1" x14ac:dyDescent="0.35">
      <c r="A4" s="368"/>
      <c r="B4" s="87" t="s">
        <v>14</v>
      </c>
      <c r="C4" s="95">
        <v>3517000</v>
      </c>
      <c r="D4" s="95">
        <v>3517000</v>
      </c>
      <c r="E4" s="88" t="s">
        <v>233</v>
      </c>
      <c r="F4" s="20"/>
      <c r="G4" s="92">
        <v>1294266</v>
      </c>
      <c r="H4" s="91" t="s">
        <v>107</v>
      </c>
      <c r="I4" s="91"/>
      <c r="J4" s="91" t="s">
        <v>98</v>
      </c>
      <c r="K4" s="91" t="s">
        <v>102</v>
      </c>
      <c r="L4" s="18"/>
      <c r="N4" s="19"/>
      <c r="P4" s="19"/>
    </row>
    <row r="5" spans="1:17" s="13" customFormat="1" ht="125.5" customHeight="1" thickBot="1" x14ac:dyDescent="0.4">
      <c r="A5" s="368"/>
      <c r="B5" s="76" t="s">
        <v>15</v>
      </c>
      <c r="C5" s="96">
        <v>920000</v>
      </c>
      <c r="D5" s="97">
        <v>920000</v>
      </c>
      <c r="E5" s="139" t="s">
        <v>222</v>
      </c>
      <c r="F5" s="140"/>
      <c r="G5" s="196">
        <v>100000</v>
      </c>
      <c r="H5" s="141" t="s">
        <v>107</v>
      </c>
      <c r="I5" s="141"/>
      <c r="J5" s="141" t="s">
        <v>98</v>
      </c>
      <c r="K5" s="141" t="s">
        <v>102</v>
      </c>
      <c r="L5" s="18"/>
      <c r="N5" s="19"/>
    </row>
    <row r="6" spans="1:17" s="117" customFormat="1" ht="60.5" customHeight="1" x14ac:dyDescent="0.35">
      <c r="A6" s="374" t="s">
        <v>198</v>
      </c>
      <c r="B6" s="144" t="s">
        <v>19</v>
      </c>
      <c r="C6" s="145">
        <v>248000</v>
      </c>
      <c r="D6" s="145">
        <v>248000</v>
      </c>
      <c r="E6" s="146" t="s">
        <v>185</v>
      </c>
      <c r="F6" s="147" t="s">
        <v>186</v>
      </c>
      <c r="G6" s="238">
        <v>50000</v>
      </c>
      <c r="H6" s="148" t="s">
        <v>107</v>
      </c>
      <c r="I6" s="148" t="s">
        <v>130</v>
      </c>
      <c r="J6" s="148" t="s">
        <v>98</v>
      </c>
      <c r="K6" s="149" t="s">
        <v>102</v>
      </c>
      <c r="L6" s="116"/>
      <c r="N6" s="118"/>
      <c r="P6" s="118"/>
    </row>
    <row r="7" spans="1:17" s="117" customFormat="1" x14ac:dyDescent="0.35">
      <c r="A7" s="375"/>
      <c r="B7" s="135" t="s">
        <v>28</v>
      </c>
      <c r="C7" s="119">
        <v>289800</v>
      </c>
      <c r="D7" s="113">
        <v>289800</v>
      </c>
      <c r="E7" s="120" t="s">
        <v>28</v>
      </c>
      <c r="F7" s="114" t="s">
        <v>187</v>
      </c>
      <c r="G7" s="239">
        <v>289800</v>
      </c>
      <c r="H7" s="121" t="s">
        <v>107</v>
      </c>
      <c r="I7" s="121"/>
      <c r="J7" s="121" t="s">
        <v>97</v>
      </c>
      <c r="K7" s="150" t="s">
        <v>102</v>
      </c>
      <c r="L7" s="122"/>
    </row>
    <row r="8" spans="1:17" s="117" customFormat="1" ht="52" x14ac:dyDescent="0.35">
      <c r="A8" s="375"/>
      <c r="B8" s="136" t="s">
        <v>30</v>
      </c>
      <c r="C8" s="123">
        <v>21000</v>
      </c>
      <c r="D8" s="123">
        <v>21000</v>
      </c>
      <c r="E8" s="124" t="s">
        <v>188</v>
      </c>
      <c r="F8" s="114" t="s">
        <v>189</v>
      </c>
      <c r="G8" s="240">
        <v>14263.2</v>
      </c>
      <c r="H8" s="115" t="s">
        <v>107</v>
      </c>
      <c r="I8" s="115"/>
      <c r="J8" s="115" t="s">
        <v>97</v>
      </c>
      <c r="K8" s="151" t="s">
        <v>102</v>
      </c>
      <c r="L8" s="116"/>
      <c r="N8" s="118"/>
      <c r="P8" s="118"/>
    </row>
    <row r="9" spans="1:17" s="117" customFormat="1" ht="130" x14ac:dyDescent="0.35">
      <c r="A9" s="375"/>
      <c r="B9" s="137" t="s">
        <v>33</v>
      </c>
      <c r="C9" s="113">
        <v>1200000</v>
      </c>
      <c r="D9" s="113">
        <v>1200000</v>
      </c>
      <c r="E9" s="125" t="s">
        <v>190</v>
      </c>
      <c r="F9" s="114" t="s">
        <v>171</v>
      </c>
      <c r="G9" s="241">
        <v>300000</v>
      </c>
      <c r="H9" s="115" t="s">
        <v>107</v>
      </c>
      <c r="I9" s="115"/>
      <c r="J9" s="115" t="s">
        <v>97</v>
      </c>
      <c r="K9" s="151" t="s">
        <v>103</v>
      </c>
      <c r="L9" s="116"/>
      <c r="P9" s="118"/>
    </row>
    <row r="10" spans="1:17" s="117" customFormat="1" ht="117" x14ac:dyDescent="0.35">
      <c r="A10" s="375"/>
      <c r="B10" s="135" t="s">
        <v>36</v>
      </c>
      <c r="C10" s="113">
        <v>448000</v>
      </c>
      <c r="D10" s="113">
        <v>448000</v>
      </c>
      <c r="E10" s="126" t="s">
        <v>191</v>
      </c>
      <c r="F10" s="127" t="s">
        <v>172</v>
      </c>
      <c r="G10" s="241">
        <v>244400</v>
      </c>
      <c r="H10" s="115" t="s">
        <v>107</v>
      </c>
      <c r="I10" s="115"/>
      <c r="J10" s="115" t="s">
        <v>98</v>
      </c>
      <c r="K10" s="151" t="s">
        <v>103</v>
      </c>
      <c r="L10" s="116"/>
      <c r="P10" s="118"/>
    </row>
    <row r="11" spans="1:17" s="117" customFormat="1" ht="143" x14ac:dyDescent="0.35">
      <c r="A11" s="375"/>
      <c r="B11" s="135" t="s">
        <v>42</v>
      </c>
      <c r="C11" s="113">
        <v>383000</v>
      </c>
      <c r="D11" s="113">
        <v>383000</v>
      </c>
      <c r="E11" s="128" t="s">
        <v>192</v>
      </c>
      <c r="F11" s="129" t="s">
        <v>193</v>
      </c>
      <c r="G11" s="241">
        <v>353000</v>
      </c>
      <c r="H11" s="115" t="s">
        <v>107</v>
      </c>
      <c r="I11" s="115" t="s">
        <v>130</v>
      </c>
      <c r="J11" s="115" t="s">
        <v>97</v>
      </c>
      <c r="K11" s="151" t="s">
        <v>102</v>
      </c>
      <c r="L11" s="116"/>
      <c r="Q11" s="130"/>
    </row>
    <row r="12" spans="1:17" s="117" customFormat="1" ht="104" x14ac:dyDescent="0.35">
      <c r="A12" s="375"/>
      <c r="B12" s="138" t="s">
        <v>46</v>
      </c>
      <c r="C12" s="113">
        <v>830000</v>
      </c>
      <c r="D12" s="235">
        <v>830000</v>
      </c>
      <c r="E12" s="128" t="s">
        <v>194</v>
      </c>
      <c r="F12" s="114" t="s">
        <v>195</v>
      </c>
      <c r="G12" s="240">
        <v>130000</v>
      </c>
      <c r="H12" s="115" t="s">
        <v>107</v>
      </c>
      <c r="I12" s="115"/>
      <c r="J12" s="115" t="s">
        <v>97</v>
      </c>
      <c r="K12" s="151" t="s">
        <v>102</v>
      </c>
      <c r="L12" s="116"/>
    </row>
    <row r="13" spans="1:17" s="117" customFormat="1" ht="91" x14ac:dyDescent="0.35">
      <c r="A13" s="375"/>
      <c r="B13" s="138" t="s">
        <v>49</v>
      </c>
      <c r="C13" s="113">
        <v>250000</v>
      </c>
      <c r="D13" s="113">
        <v>184142</v>
      </c>
      <c r="E13" s="131" t="s">
        <v>196</v>
      </c>
      <c r="F13" s="129" t="s">
        <v>197</v>
      </c>
      <c r="G13" s="241">
        <v>250000</v>
      </c>
      <c r="H13" s="121" t="s">
        <v>107</v>
      </c>
      <c r="I13" s="121"/>
      <c r="J13" s="115" t="s">
        <v>99</v>
      </c>
      <c r="K13" s="150" t="s">
        <v>102</v>
      </c>
      <c r="L13" s="122"/>
    </row>
    <row r="14" spans="1:17" s="117" customFormat="1" ht="78" x14ac:dyDescent="0.35">
      <c r="A14" s="375"/>
      <c r="B14" s="138" t="s">
        <v>52</v>
      </c>
      <c r="C14" s="113">
        <v>372000</v>
      </c>
      <c r="D14" s="113">
        <v>372000</v>
      </c>
      <c r="E14" s="132" t="s">
        <v>143</v>
      </c>
      <c r="F14" s="114" t="s">
        <v>174</v>
      </c>
      <c r="G14" s="240">
        <v>72000</v>
      </c>
      <c r="H14" s="115" t="s">
        <v>107</v>
      </c>
      <c r="I14" s="115" t="s">
        <v>130</v>
      </c>
      <c r="J14" s="115" t="s">
        <v>98</v>
      </c>
      <c r="K14" s="151" t="s">
        <v>102</v>
      </c>
      <c r="L14" s="116"/>
    </row>
    <row r="15" spans="1:17" s="117" customFormat="1" ht="65" x14ac:dyDescent="0.35">
      <c r="A15" s="375"/>
      <c r="B15" s="138" t="s">
        <v>55</v>
      </c>
      <c r="C15" s="133">
        <v>267300</v>
      </c>
      <c r="D15" s="133">
        <v>267300</v>
      </c>
      <c r="E15" s="129" t="s">
        <v>149</v>
      </c>
      <c r="F15" s="114" t="s">
        <v>175</v>
      </c>
      <c r="G15" s="242">
        <v>67000</v>
      </c>
      <c r="H15" s="121" t="s">
        <v>107</v>
      </c>
      <c r="I15" s="121"/>
      <c r="J15" s="121" t="s">
        <v>97</v>
      </c>
      <c r="K15" s="150" t="s">
        <v>103</v>
      </c>
      <c r="L15" s="122"/>
    </row>
    <row r="16" spans="1:17" s="117" customFormat="1" ht="39" x14ac:dyDescent="0.35">
      <c r="A16" s="375"/>
      <c r="B16" s="135" t="s">
        <v>70</v>
      </c>
      <c r="C16" s="113">
        <v>158000</v>
      </c>
      <c r="D16" s="113">
        <v>147761</v>
      </c>
      <c r="E16" s="152" t="s">
        <v>127</v>
      </c>
      <c r="F16" s="114"/>
      <c r="G16" s="243">
        <v>158000</v>
      </c>
      <c r="H16" s="134" t="s">
        <v>107</v>
      </c>
      <c r="I16" s="134"/>
      <c r="J16" s="134" t="s">
        <v>97</v>
      </c>
      <c r="K16" s="151" t="s">
        <v>104</v>
      </c>
      <c r="L16" s="116"/>
    </row>
    <row r="17" spans="1:12" s="117" customFormat="1" ht="39.5" thickBot="1" x14ac:dyDescent="0.4">
      <c r="A17" s="376"/>
      <c r="B17" s="77" t="s">
        <v>73</v>
      </c>
      <c r="C17" s="153">
        <v>316000</v>
      </c>
      <c r="D17" s="153">
        <v>316000</v>
      </c>
      <c r="E17" s="154" t="s">
        <v>148</v>
      </c>
      <c r="F17" s="155" t="s">
        <v>180</v>
      </c>
      <c r="G17" s="244">
        <f>316000/2</f>
        <v>158000</v>
      </c>
      <c r="H17" s="156" t="s">
        <v>107</v>
      </c>
      <c r="I17" s="156" t="s">
        <v>135</v>
      </c>
      <c r="J17" s="156" t="s">
        <v>98</v>
      </c>
      <c r="K17" s="157" t="s">
        <v>103</v>
      </c>
      <c r="L17" s="116"/>
    </row>
    <row r="18" spans="1:12" s="13" customFormat="1" ht="221" x14ac:dyDescent="0.35">
      <c r="A18" s="378" t="s">
        <v>87</v>
      </c>
      <c r="B18" s="142" t="s">
        <v>76</v>
      </c>
      <c r="C18" s="143">
        <v>3610000</v>
      </c>
      <c r="D18" s="143">
        <v>3106000</v>
      </c>
      <c r="E18" s="98" t="s">
        <v>221</v>
      </c>
      <c r="F18" s="99"/>
      <c r="G18" s="245">
        <f>830000+965000</f>
        <v>1795000</v>
      </c>
      <c r="H18" s="91" t="s">
        <v>107</v>
      </c>
      <c r="I18" s="91" t="s">
        <v>109</v>
      </c>
      <c r="J18" s="91" t="s">
        <v>98</v>
      </c>
      <c r="K18" s="91" t="s">
        <v>102</v>
      </c>
      <c r="L18" s="18"/>
    </row>
    <row r="19" spans="1:12" s="13" customFormat="1" ht="156" x14ac:dyDescent="0.35">
      <c r="A19" s="378"/>
      <c r="B19" s="100" t="s">
        <v>77</v>
      </c>
      <c r="C19" s="101">
        <v>1560000</v>
      </c>
      <c r="D19" s="101">
        <v>1560000</v>
      </c>
      <c r="E19" s="102" t="s">
        <v>183</v>
      </c>
      <c r="F19" s="103"/>
      <c r="G19" s="246">
        <v>514000</v>
      </c>
      <c r="H19" s="104" t="s">
        <v>107</v>
      </c>
      <c r="I19" s="104" t="s">
        <v>111</v>
      </c>
      <c r="J19" s="104" t="s">
        <v>98</v>
      </c>
      <c r="K19" s="104" t="s">
        <v>103</v>
      </c>
      <c r="L19" s="18"/>
    </row>
    <row r="20" spans="1:12" s="112" customFormat="1" ht="195.5" thickBot="1" x14ac:dyDescent="0.4">
      <c r="A20" s="379"/>
      <c r="B20" s="106" t="s">
        <v>78</v>
      </c>
      <c r="C20" s="107">
        <v>473000</v>
      </c>
      <c r="D20" s="107">
        <v>473000</v>
      </c>
      <c r="E20" s="108" t="s">
        <v>213</v>
      </c>
      <c r="F20" s="105"/>
      <c r="G20" s="247">
        <v>236500</v>
      </c>
      <c r="H20" s="110" t="s">
        <v>107</v>
      </c>
      <c r="I20" s="110" t="s">
        <v>112</v>
      </c>
      <c r="J20" s="110" t="s">
        <v>97</v>
      </c>
      <c r="K20" s="110" t="s">
        <v>103</v>
      </c>
      <c r="L20" s="111"/>
    </row>
    <row r="21" spans="1:12" s="13" customFormat="1" ht="64.5" customHeight="1" thickBot="1" x14ac:dyDescent="0.4">
      <c r="A21" s="83" t="s">
        <v>82</v>
      </c>
      <c r="B21" s="51" t="s">
        <v>84</v>
      </c>
      <c r="C21" s="52">
        <v>3200000</v>
      </c>
      <c r="D21" s="52">
        <v>3200000</v>
      </c>
      <c r="E21" s="67" t="s">
        <v>137</v>
      </c>
      <c r="F21" s="61" t="s">
        <v>84</v>
      </c>
      <c r="G21" s="197">
        <v>3200000</v>
      </c>
      <c r="H21" s="66" t="s">
        <v>107</v>
      </c>
      <c r="I21" s="62" t="s">
        <v>139</v>
      </c>
      <c r="J21" s="50" t="s">
        <v>98</v>
      </c>
      <c r="K21" s="50" t="s">
        <v>104</v>
      </c>
      <c r="L21" s="17"/>
    </row>
    <row r="22" spans="1:12" s="13" customFormat="1" ht="221.5" thickBot="1" x14ac:dyDescent="0.4">
      <c r="A22" s="84" t="s">
        <v>89</v>
      </c>
      <c r="B22" s="51" t="s">
        <v>144</v>
      </c>
      <c r="C22" s="52">
        <v>3579000</v>
      </c>
      <c r="D22" s="52">
        <v>3579000</v>
      </c>
      <c r="E22" s="53" t="s">
        <v>184</v>
      </c>
      <c r="F22" s="61"/>
      <c r="G22" s="78">
        <v>592253.31000000006</v>
      </c>
      <c r="H22" s="62" t="s">
        <v>136</v>
      </c>
      <c r="I22" s="62"/>
      <c r="J22" s="62" t="s">
        <v>97</v>
      </c>
      <c r="K22" s="62" t="s">
        <v>102</v>
      </c>
      <c r="L22" s="17"/>
    </row>
    <row r="23" spans="1:12" s="13" customFormat="1" ht="14.5" customHeight="1" thickBot="1" x14ac:dyDescent="0.4">
      <c r="A23" s="366"/>
      <c r="B23" s="54"/>
      <c r="C23" s="49">
        <f>SUM(C3:C22)</f>
        <v>23398100</v>
      </c>
      <c r="D23" s="49">
        <f>SUM(D3:D22)</f>
        <v>22438003</v>
      </c>
      <c r="E23" s="25"/>
      <c r="F23" s="56"/>
      <c r="G23" s="211">
        <f>SUM(G3:G22)</f>
        <v>10810639.51</v>
      </c>
      <c r="H23" s="69"/>
      <c r="I23" s="69"/>
      <c r="J23" s="69"/>
      <c r="K23" s="69"/>
      <c r="L23" s="17"/>
    </row>
    <row r="24" spans="1:12" ht="14.5" customHeight="1" thickTop="1" x14ac:dyDescent="0.35">
      <c r="A24" s="366"/>
      <c r="B24" s="27"/>
      <c r="C24" s="28"/>
      <c r="D24" s="28"/>
      <c r="E24" s="31"/>
      <c r="F24" s="57"/>
      <c r="G24" s="248"/>
      <c r="H24" s="70"/>
      <c r="I24" s="70"/>
      <c r="J24" s="70"/>
      <c r="K24" s="70"/>
      <c r="L24" s="33"/>
    </row>
    <row r="25" spans="1:12" ht="14.5" customHeight="1" x14ac:dyDescent="0.35">
      <c r="A25" s="366"/>
      <c r="B25" s="27"/>
      <c r="C25" s="34" t="s">
        <v>79</v>
      </c>
      <c r="D25" s="34"/>
      <c r="E25" s="31"/>
      <c r="F25" s="58"/>
      <c r="G25" s="249"/>
      <c r="H25" s="70"/>
      <c r="I25" s="70"/>
      <c r="J25" s="70"/>
      <c r="K25" s="70"/>
      <c r="L25" s="33"/>
    </row>
    <row r="26" spans="1:12" ht="16" thickBot="1" x14ac:dyDescent="0.4">
      <c r="A26" s="367"/>
      <c r="B26" s="39"/>
      <c r="C26" s="40" t="s">
        <v>80</v>
      </c>
      <c r="D26" s="40"/>
      <c r="E26" s="42"/>
      <c r="F26" s="59"/>
      <c r="G26" s="250"/>
      <c r="H26" s="70"/>
      <c r="I26" s="70"/>
      <c r="J26" s="70"/>
      <c r="K26" s="70"/>
      <c r="L26" s="33"/>
    </row>
    <row r="27" spans="1:12" ht="42" customHeight="1" x14ac:dyDescent="0.35">
      <c r="A27" s="44"/>
      <c r="B27" s="45" t="s">
        <v>81</v>
      </c>
      <c r="C27" s="46"/>
      <c r="D27" s="46"/>
      <c r="E27" s="46"/>
      <c r="F27" s="47"/>
      <c r="G27" s="251"/>
      <c r="H27" s="47"/>
      <c r="I27" s="47"/>
      <c r="J27" s="47"/>
      <c r="K27" s="47"/>
    </row>
    <row r="28" spans="1:12" x14ac:dyDescent="0.35">
      <c r="C28" s="44"/>
      <c r="D28" s="44"/>
      <c r="E28" s="44"/>
      <c r="F28" s="44"/>
      <c r="G28" s="252"/>
      <c r="H28" s="44"/>
      <c r="I28" s="44"/>
      <c r="J28" s="44"/>
      <c r="K28" s="44"/>
    </row>
  </sheetData>
  <mergeCells count="5">
    <mergeCell ref="A23:A26"/>
    <mergeCell ref="A6:A17"/>
    <mergeCell ref="A1:K1"/>
    <mergeCell ref="A3:A5"/>
    <mergeCell ref="A18:A2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D1583389-0BA1-43F5-B1B0-93CF708A8164}">
          <x14:formula1>
            <xm:f>'[MRTA OP19 (CAPEX  OPEX) BUDGET STATUS (002) (004).xlsx]Sheet1'!#REF!</xm:f>
          </x14:formula1>
          <xm:sqref>H22 J22:K22</xm:sqref>
        </x14:dataValidation>
        <x14:dataValidation type="list" allowBlank="1" showInputMessage="1" showErrorMessage="1" xr:uid="{AF24B2C0-6B7E-4A1D-A404-D39E11086F14}">
          <x14:formula1>
            <xm:f>Sheet1!$A$13:$A$14</xm:f>
          </x14:formula1>
          <xm:sqref>H23:H87 H2</xm:sqref>
        </x14:dataValidation>
        <x14:dataValidation type="list" allowBlank="1" showInputMessage="1" showErrorMessage="1" xr:uid="{A78F38CE-1AB7-47CE-9820-D96A31FFC8F1}">
          <x14:formula1>
            <xm:f>Sheet1!$A$7:$A$11</xm:f>
          </x14:formula1>
          <xm:sqref>K23:K87 K2</xm:sqref>
        </x14:dataValidation>
        <x14:dataValidation type="list" allowBlank="1" showInputMessage="1" showErrorMessage="1" xr:uid="{CB870C85-6354-49A8-8562-EF5558F948C1}">
          <x14:formula1>
            <xm:f>Sheet1!$A$1:$A$5</xm:f>
          </x14:formula1>
          <xm:sqref>J23:J87 J2</xm:sqref>
        </x14:dataValidation>
        <x14:dataValidation type="list" allowBlank="1" showInputMessage="1" showErrorMessage="1" xr:uid="{3E1224D3-D3E5-4C60-88A9-BCECCA7142AE}">
          <x14:formula1>
            <xm:f>'C:\Users\Elohor.Abah\AppData\Local\Microsoft\Windows\INetCache\Content.Outlook\ANC7XW9U\[MRTA OP19 (CAPEX  OPEX) BUDGET STATUS - REV - WEST (003).xlsx]Sheet1'!#REF!</xm:f>
          </x14:formula1>
          <xm:sqref>H3:H5 J3:K5</xm:sqref>
        </x14:dataValidation>
        <x14:dataValidation type="list" allowBlank="1" showInputMessage="1" showErrorMessage="1" xr:uid="{D705DDB6-912F-4FE5-AC20-A7F0297502F3}">
          <x14:formula1>
            <xm:f>'C:\Users\Nnaemeka.Aneke\AppData\Local\Microsoft\Windows\INetCache\Content.Outlook\B0BHLU0Z\[MRTA OP19 (CAPEX  OPEX) BUDGET STATUS_land.xlsx]Sheet1'!#REF!</xm:f>
          </x14:formula1>
          <xm:sqref>H18:H20 J18:K20</xm:sqref>
        </x14:dataValidation>
        <x14:dataValidation type="list" allowBlank="1" showInputMessage="1" showErrorMessage="1" xr:uid="{59B71455-78DA-4E67-B6CE-7D8B0E2B90D1}">
          <x14:formula1>
            <xm:f>'C:\Users\Elohor.Abah\AppData\Local\Microsoft\Windows\INetCache\Content.Outlook\ANC7XW9U\[MRTA OP19 (CAPEX  OPEX) BUDGET STATUS_.xlsx]Sheet1'!#REF!</xm:f>
          </x14:formula1>
          <xm:sqref>J21:K21 H21</xm:sqref>
        </x14:dataValidation>
        <x14:dataValidation type="list" allowBlank="1" showInputMessage="1" showErrorMessage="1" xr:uid="{D2A62946-D5C4-40C4-AEBE-4C5916157AF9}">
          <x14:formula1>
            <xm:f>'C:\Users\Elohor.Abah\AppData\Local\Microsoft\Windows\INetCache\Content.Outlook\ANC7XW9U\[MRTA OP19 (CAPEX  OPEX) BUDGET STATUS - REV - WEST.xlsx]Sheet1'!#REF!</xm:f>
          </x14:formula1>
          <xm:sqref>H6:H17 J6:K17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327DA-B28E-4FAC-B4A5-F21439D36683}">
  <dimension ref="A1:A14"/>
  <sheetViews>
    <sheetView workbookViewId="0">
      <selection activeCell="C10" sqref="C10"/>
    </sheetView>
  </sheetViews>
  <sheetFormatPr defaultRowHeight="14.5" x14ac:dyDescent="0.35"/>
  <cols>
    <col min="1" max="1" width="19.1796875" bestFit="1" customWidth="1"/>
  </cols>
  <sheetData>
    <row r="1" spans="1:1" x14ac:dyDescent="0.35">
      <c r="A1" t="s">
        <v>97</v>
      </c>
    </row>
    <row r="2" spans="1:1" x14ac:dyDescent="0.35">
      <c r="A2" t="s">
        <v>98</v>
      </c>
    </row>
    <row r="3" spans="1:1" x14ac:dyDescent="0.35">
      <c r="A3" t="s">
        <v>99</v>
      </c>
    </row>
    <row r="4" spans="1:1" x14ac:dyDescent="0.35">
      <c r="A4" t="s">
        <v>100</v>
      </c>
    </row>
    <row r="5" spans="1:1" x14ac:dyDescent="0.35">
      <c r="A5" t="s">
        <v>101</v>
      </c>
    </row>
    <row r="7" spans="1:1" x14ac:dyDescent="0.35">
      <c r="A7" t="s">
        <v>102</v>
      </c>
    </row>
    <row r="8" spans="1:1" x14ac:dyDescent="0.35">
      <c r="A8" t="s">
        <v>103</v>
      </c>
    </row>
    <row r="9" spans="1:1" x14ac:dyDescent="0.35">
      <c r="A9" t="s">
        <v>104</v>
      </c>
    </row>
    <row r="10" spans="1:1" x14ac:dyDescent="0.35">
      <c r="A10" t="s">
        <v>105</v>
      </c>
    </row>
    <row r="11" spans="1:1" x14ac:dyDescent="0.35">
      <c r="A11" t="s">
        <v>106</v>
      </c>
    </row>
    <row r="13" spans="1:1" x14ac:dyDescent="0.35">
      <c r="A13" t="s">
        <v>107</v>
      </c>
    </row>
    <row r="14" spans="1:1" x14ac:dyDescent="0.35">
      <c r="A14" t="s">
        <v>108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699C6-2691-426A-8604-957F94A49A3C}">
  <dimension ref="A1:H94"/>
  <sheetViews>
    <sheetView zoomScale="90" zoomScaleNormal="90" workbookViewId="0">
      <selection activeCell="D8" sqref="D8"/>
    </sheetView>
  </sheetViews>
  <sheetFormatPr defaultColWidth="9.1796875" defaultRowHeight="13" x14ac:dyDescent="0.35"/>
  <cols>
    <col min="1" max="1" width="9.81640625" style="1" customWidth="1"/>
    <col min="2" max="2" width="41.36328125" style="1" customWidth="1"/>
    <col min="3" max="3" width="81.1796875" style="1" customWidth="1"/>
    <col min="4" max="4" width="14.08984375" style="2" bestFit="1" customWidth="1"/>
    <col min="5" max="5" width="16.81640625" style="2" bestFit="1" customWidth="1"/>
    <col min="6" max="6" width="11.453125" style="2" bestFit="1" customWidth="1"/>
    <col min="7" max="7" width="11.81640625" style="2" bestFit="1" customWidth="1"/>
    <col min="8" max="8" width="9.81640625" style="2" bestFit="1" customWidth="1"/>
    <col min="9" max="16384" width="9.1796875" style="2"/>
  </cols>
  <sheetData>
    <row r="1" spans="1:8" ht="29.15" customHeight="1" x14ac:dyDescent="0.35">
      <c r="A1" s="380" t="s">
        <v>91</v>
      </c>
      <c r="B1" s="381"/>
      <c r="C1" s="381"/>
      <c r="D1" s="33"/>
    </row>
    <row r="2" spans="1:8" s="13" customFormat="1" ht="14.5" x14ac:dyDescent="0.35">
      <c r="A2" s="3" t="s">
        <v>0</v>
      </c>
      <c r="B2" s="3" t="s">
        <v>1</v>
      </c>
      <c r="C2" s="183" t="s">
        <v>10</v>
      </c>
      <c r="D2" s="183" t="s">
        <v>95</v>
      </c>
      <c r="E2" s="183" t="s">
        <v>12</v>
      </c>
      <c r="F2" s="183" t="s">
        <v>93</v>
      </c>
      <c r="G2" s="183" t="s">
        <v>94</v>
      </c>
    </row>
    <row r="3" spans="1:8" s="13" customFormat="1" ht="29.5" thickBot="1" x14ac:dyDescent="0.4">
      <c r="A3" s="340" t="s">
        <v>227</v>
      </c>
      <c r="B3" s="278" t="s">
        <v>225</v>
      </c>
      <c r="C3" s="279" t="s">
        <v>226</v>
      </c>
      <c r="D3" s="280">
        <v>600000</v>
      </c>
      <c r="E3" s="163"/>
      <c r="F3" s="163"/>
      <c r="G3" s="169"/>
      <c r="H3" s="17"/>
    </row>
    <row r="4" spans="1:8" s="117" customFormat="1" ht="43.5" x14ac:dyDescent="0.35">
      <c r="A4" s="384" t="s">
        <v>223</v>
      </c>
      <c r="B4" s="255" t="s">
        <v>214</v>
      </c>
      <c r="C4" s="256" t="s">
        <v>215</v>
      </c>
      <c r="D4" s="257">
        <v>340000</v>
      </c>
      <c r="E4" s="258" t="s">
        <v>138</v>
      </c>
      <c r="F4" s="259" t="s">
        <v>150</v>
      </c>
      <c r="G4" s="259" t="s">
        <v>98</v>
      </c>
      <c r="H4" s="122"/>
    </row>
    <row r="5" spans="1:8" s="117" customFormat="1" ht="54.5" customHeight="1" thickBot="1" x14ac:dyDescent="0.4">
      <c r="A5" s="385"/>
      <c r="B5" s="80" t="s">
        <v>216</v>
      </c>
      <c r="C5" s="260" t="s">
        <v>217</v>
      </c>
      <c r="D5" s="210">
        <v>180000</v>
      </c>
      <c r="E5" s="261" t="s">
        <v>138</v>
      </c>
      <c r="F5" s="262" t="s">
        <v>218</v>
      </c>
      <c r="G5" s="262" t="s">
        <v>98</v>
      </c>
      <c r="H5" s="122"/>
    </row>
    <row r="6" spans="1:8" s="117" customFormat="1" ht="43.5" x14ac:dyDescent="0.35">
      <c r="A6" s="386" t="s">
        <v>212</v>
      </c>
      <c r="B6" s="255" t="s">
        <v>159</v>
      </c>
      <c r="C6" s="256" t="s">
        <v>160</v>
      </c>
      <c r="D6" s="257">
        <v>377945.02</v>
      </c>
      <c r="E6" s="259" t="s">
        <v>161</v>
      </c>
      <c r="F6" s="259" t="s">
        <v>158</v>
      </c>
      <c r="G6" s="259" t="s">
        <v>98</v>
      </c>
      <c r="H6" s="122"/>
    </row>
    <row r="7" spans="1:8" s="117" customFormat="1" ht="50" customHeight="1" thickBot="1" x14ac:dyDescent="0.4">
      <c r="A7" s="387"/>
      <c r="B7" s="263" t="s">
        <v>162</v>
      </c>
      <c r="C7" s="264" t="s">
        <v>163</v>
      </c>
      <c r="D7" s="265">
        <v>150000</v>
      </c>
      <c r="E7" s="266" t="s">
        <v>164</v>
      </c>
      <c r="F7" s="266" t="s">
        <v>165</v>
      </c>
      <c r="G7" s="266" t="s">
        <v>98</v>
      </c>
      <c r="H7" s="122"/>
    </row>
    <row r="8" spans="1:8" s="13" customFormat="1" ht="14.5" customHeight="1" thickBot="1" x14ac:dyDescent="0.4">
      <c r="A8" s="382"/>
      <c r="B8" s="170"/>
      <c r="C8" s="171"/>
      <c r="D8" s="172">
        <f>SUM(D3:D7)</f>
        <v>1647945.02</v>
      </c>
      <c r="E8" s="91"/>
      <c r="F8" s="91"/>
      <c r="G8" s="91"/>
    </row>
    <row r="9" spans="1:8" ht="14.5" customHeight="1" thickTop="1" x14ac:dyDescent="0.35">
      <c r="A9" s="382"/>
      <c r="B9" s="173"/>
      <c r="C9" s="174"/>
      <c r="D9" s="175"/>
      <c r="E9" s="104"/>
      <c r="F9" s="104"/>
      <c r="G9" s="104"/>
    </row>
    <row r="10" spans="1:8" ht="14.5" customHeight="1" x14ac:dyDescent="0.35">
      <c r="A10" s="382"/>
      <c r="B10" s="173"/>
      <c r="C10" s="174"/>
      <c r="D10" s="175"/>
      <c r="E10" s="104"/>
      <c r="F10" s="104"/>
      <c r="G10" s="104"/>
    </row>
    <row r="11" spans="1:8" ht="13.5" thickBot="1" x14ac:dyDescent="0.4">
      <c r="A11" s="383"/>
      <c r="B11" s="176"/>
      <c r="C11" s="177"/>
      <c r="D11" s="175"/>
      <c r="E11" s="104"/>
      <c r="F11" s="104"/>
      <c r="G11" s="104"/>
    </row>
    <row r="12" spans="1:8" ht="42" customHeight="1" x14ac:dyDescent="0.35">
      <c r="A12" s="178"/>
      <c r="B12" s="179" t="s">
        <v>168</v>
      </c>
      <c r="C12" s="180"/>
      <c r="D12" s="181"/>
      <c r="E12" s="181"/>
      <c r="F12" s="181"/>
      <c r="G12" s="181"/>
    </row>
    <row r="13" spans="1:8" x14ac:dyDescent="0.35">
      <c r="C13" s="44"/>
      <c r="D13" s="44"/>
      <c r="E13" s="44"/>
      <c r="F13" s="44"/>
      <c r="G13" s="44"/>
      <c r="H13" s="44"/>
    </row>
    <row r="14" spans="1:8" x14ac:dyDescent="0.35">
      <c r="D14" s="1"/>
      <c r="E14" s="1"/>
      <c r="F14" s="1"/>
      <c r="G14" s="1"/>
      <c r="H14" s="1"/>
    </row>
    <row r="15" spans="1:8" x14ac:dyDescent="0.35">
      <c r="D15" s="1"/>
      <c r="E15" s="1"/>
      <c r="F15" s="1"/>
      <c r="G15" s="1"/>
      <c r="H15" s="1"/>
    </row>
    <row r="16" spans="1:8" x14ac:dyDescent="0.35">
      <c r="D16" s="1"/>
      <c r="E16" s="1"/>
      <c r="F16" s="1"/>
      <c r="G16" s="1"/>
      <c r="H16" s="1"/>
    </row>
    <row r="17" spans="4:8" x14ac:dyDescent="0.35">
      <c r="D17" s="1"/>
      <c r="E17" s="1"/>
      <c r="F17" s="1"/>
      <c r="G17" s="1"/>
      <c r="H17" s="1"/>
    </row>
    <row r="18" spans="4:8" x14ac:dyDescent="0.35">
      <c r="D18" s="1"/>
      <c r="E18" s="1"/>
      <c r="F18" s="1"/>
      <c r="G18" s="1"/>
      <c r="H18" s="1"/>
    </row>
    <row r="19" spans="4:8" x14ac:dyDescent="0.35">
      <c r="D19" s="1"/>
      <c r="E19" s="1"/>
      <c r="F19" s="1"/>
      <c r="G19" s="1"/>
      <c r="H19" s="1"/>
    </row>
    <row r="20" spans="4:8" x14ac:dyDescent="0.35">
      <c r="D20" s="1"/>
      <c r="E20" s="1"/>
      <c r="F20" s="1"/>
      <c r="G20" s="1"/>
      <c r="H20" s="1"/>
    </row>
    <row r="21" spans="4:8" x14ac:dyDescent="0.35">
      <c r="D21" s="1"/>
      <c r="E21" s="1"/>
      <c r="F21" s="1"/>
      <c r="G21" s="1"/>
      <c r="H21" s="1"/>
    </row>
    <row r="22" spans="4:8" x14ac:dyDescent="0.35">
      <c r="D22" s="1"/>
      <c r="E22" s="1"/>
      <c r="F22" s="1"/>
      <c r="G22" s="1"/>
      <c r="H22" s="1"/>
    </row>
    <row r="23" spans="4:8" x14ac:dyDescent="0.35">
      <c r="D23" s="1"/>
      <c r="E23" s="1"/>
      <c r="F23" s="1"/>
      <c r="G23" s="1"/>
      <c r="H23" s="1"/>
    </row>
    <row r="24" spans="4:8" x14ac:dyDescent="0.35">
      <c r="D24" s="44"/>
      <c r="E24" s="44"/>
      <c r="F24" s="44"/>
      <c r="G24" s="44"/>
      <c r="H24" s="44"/>
    </row>
    <row r="25" spans="4:8" x14ac:dyDescent="0.35">
      <c r="D25" s="1"/>
      <c r="E25" s="1"/>
      <c r="F25" s="1"/>
      <c r="G25" s="1"/>
      <c r="H25" s="1"/>
    </row>
    <row r="26" spans="4:8" x14ac:dyDescent="0.35">
      <c r="D26" s="48"/>
      <c r="E26" s="48"/>
      <c r="F26" s="48"/>
      <c r="G26" s="48"/>
    </row>
    <row r="27" spans="4:8" x14ac:dyDescent="0.35">
      <c r="D27" s="48"/>
      <c r="E27" s="48"/>
      <c r="F27" s="48"/>
      <c r="G27" s="48"/>
    </row>
    <row r="28" spans="4:8" x14ac:dyDescent="0.35">
      <c r="D28" s="48"/>
      <c r="E28" s="48"/>
      <c r="F28" s="48"/>
      <c r="G28" s="48"/>
    </row>
    <row r="29" spans="4:8" x14ac:dyDescent="0.35">
      <c r="D29" s="48"/>
      <c r="E29" s="48"/>
      <c r="F29" s="48"/>
      <c r="G29" s="48"/>
    </row>
    <row r="30" spans="4:8" x14ac:dyDescent="0.35">
      <c r="D30" s="32"/>
      <c r="E30" s="26"/>
      <c r="F30" s="26"/>
      <c r="G30" s="26"/>
    </row>
    <row r="31" spans="4:8" x14ac:dyDescent="0.35">
      <c r="D31" s="32"/>
      <c r="E31" s="32"/>
      <c r="F31" s="32"/>
      <c r="G31" s="32"/>
    </row>
    <row r="32" spans="4:8" x14ac:dyDescent="0.35">
      <c r="D32" s="38"/>
      <c r="E32" s="38"/>
      <c r="F32" s="38"/>
      <c r="G32" s="38"/>
    </row>
    <row r="33" spans="4:7" ht="13.5" thickBot="1" x14ac:dyDescent="0.4">
      <c r="D33" s="43"/>
      <c r="E33" s="43"/>
      <c r="F33" s="43"/>
      <c r="G33" s="43"/>
    </row>
    <row r="34" spans="4:7" x14ac:dyDescent="0.35">
      <c r="D34" s="47"/>
      <c r="E34" s="47"/>
      <c r="F34" s="47"/>
      <c r="G34" s="47"/>
    </row>
    <row r="35" spans="4:7" x14ac:dyDescent="0.35">
      <c r="D35" s="44"/>
      <c r="E35" s="44"/>
      <c r="F35" s="44"/>
      <c r="G35" s="44"/>
    </row>
    <row r="36" spans="4:7" x14ac:dyDescent="0.35">
      <c r="D36" s="1"/>
      <c r="E36" s="1"/>
      <c r="F36" s="1"/>
      <c r="G36" s="1"/>
    </row>
    <row r="37" spans="4:7" x14ac:dyDescent="0.35">
      <c r="D37" s="1"/>
      <c r="E37" s="1"/>
      <c r="F37" s="1"/>
      <c r="G37" s="1"/>
    </row>
    <row r="38" spans="4:7" x14ac:dyDescent="0.35">
      <c r="D38" s="1"/>
      <c r="E38" s="1"/>
      <c r="F38" s="1"/>
      <c r="G38" s="1"/>
    </row>
    <row r="39" spans="4:7" x14ac:dyDescent="0.35">
      <c r="D39" s="1"/>
      <c r="E39" s="1"/>
      <c r="F39" s="1"/>
      <c r="G39" s="1"/>
    </row>
    <row r="40" spans="4:7" x14ac:dyDescent="0.35">
      <c r="D40" s="1"/>
      <c r="E40" s="1"/>
      <c r="F40" s="1"/>
      <c r="G40" s="1"/>
    </row>
    <row r="41" spans="4:7" x14ac:dyDescent="0.35">
      <c r="D41" s="1"/>
      <c r="E41" s="1"/>
      <c r="F41" s="1"/>
      <c r="G41" s="1"/>
    </row>
    <row r="42" spans="4:7" x14ac:dyDescent="0.35">
      <c r="D42" s="1"/>
      <c r="E42" s="1"/>
      <c r="F42" s="1"/>
      <c r="G42" s="1"/>
    </row>
    <row r="43" spans="4:7" x14ac:dyDescent="0.35">
      <c r="D43" s="1"/>
      <c r="E43" s="1"/>
      <c r="F43" s="1"/>
      <c r="G43" s="1"/>
    </row>
    <row r="44" spans="4:7" x14ac:dyDescent="0.35">
      <c r="D44" s="1"/>
      <c r="E44" s="1"/>
      <c r="F44" s="1"/>
      <c r="G44" s="1"/>
    </row>
    <row r="45" spans="4:7" x14ac:dyDescent="0.35">
      <c r="D45" s="1"/>
      <c r="E45" s="1"/>
      <c r="F45" s="1"/>
      <c r="G45" s="1"/>
    </row>
    <row r="46" spans="4:7" x14ac:dyDescent="0.35">
      <c r="D46" s="1"/>
      <c r="E46" s="1"/>
      <c r="F46" s="1"/>
      <c r="G46" s="1"/>
    </row>
    <row r="47" spans="4:7" x14ac:dyDescent="0.35">
      <c r="D47" s="1"/>
      <c r="E47" s="1"/>
      <c r="F47" s="1"/>
      <c r="G47" s="1"/>
    </row>
    <row r="48" spans="4:7" x14ac:dyDescent="0.35">
      <c r="D48" s="1"/>
      <c r="E48" s="1"/>
      <c r="F48" s="1"/>
      <c r="G48" s="1"/>
    </row>
    <row r="49" spans="4:7" x14ac:dyDescent="0.35">
      <c r="D49" s="1"/>
      <c r="E49" s="1"/>
      <c r="F49" s="1"/>
      <c r="G49" s="1"/>
    </row>
    <row r="50" spans="4:7" x14ac:dyDescent="0.35">
      <c r="D50" s="1"/>
      <c r="E50" s="1"/>
      <c r="F50" s="1"/>
      <c r="G50" s="1"/>
    </row>
    <row r="51" spans="4:7" x14ac:dyDescent="0.35">
      <c r="D51" s="1"/>
      <c r="E51" s="1"/>
      <c r="F51" s="1"/>
      <c r="G51" s="1"/>
    </row>
    <row r="52" spans="4:7" x14ac:dyDescent="0.35">
      <c r="D52" s="1"/>
      <c r="E52" s="1"/>
      <c r="F52" s="1"/>
      <c r="G52" s="1"/>
    </row>
    <row r="53" spans="4:7" x14ac:dyDescent="0.35">
      <c r="D53" s="1"/>
      <c r="E53" s="1"/>
      <c r="F53" s="1"/>
      <c r="G53" s="1"/>
    </row>
    <row r="54" spans="4:7" x14ac:dyDescent="0.35">
      <c r="D54" s="1"/>
      <c r="E54" s="1"/>
      <c r="F54" s="1"/>
      <c r="G54" s="1"/>
    </row>
    <row r="55" spans="4:7" x14ac:dyDescent="0.35">
      <c r="D55" s="1"/>
      <c r="E55" s="1"/>
      <c r="F55" s="1"/>
      <c r="G55" s="1"/>
    </row>
    <row r="56" spans="4:7" x14ac:dyDescent="0.35">
      <c r="D56" s="1"/>
      <c r="E56" s="1"/>
      <c r="F56" s="1"/>
      <c r="G56" s="1"/>
    </row>
    <row r="57" spans="4:7" x14ac:dyDescent="0.35">
      <c r="D57" s="1"/>
      <c r="E57" s="1"/>
      <c r="F57" s="1"/>
      <c r="G57" s="1"/>
    </row>
    <row r="58" spans="4:7" x14ac:dyDescent="0.35">
      <c r="D58" s="1"/>
      <c r="E58" s="1"/>
      <c r="F58" s="1"/>
      <c r="G58" s="1"/>
    </row>
    <row r="59" spans="4:7" x14ac:dyDescent="0.35">
      <c r="D59" s="1"/>
      <c r="E59" s="1"/>
      <c r="F59" s="1"/>
      <c r="G59" s="1"/>
    </row>
    <row r="60" spans="4:7" x14ac:dyDescent="0.35">
      <c r="D60" s="1"/>
      <c r="E60" s="1"/>
      <c r="F60" s="1"/>
      <c r="G60" s="1"/>
    </row>
    <row r="61" spans="4:7" x14ac:dyDescent="0.35">
      <c r="D61" s="1"/>
      <c r="E61" s="1"/>
      <c r="F61" s="1"/>
      <c r="G61" s="1"/>
    </row>
    <row r="62" spans="4:7" x14ac:dyDescent="0.35">
      <c r="D62" s="1"/>
      <c r="E62" s="1"/>
      <c r="F62" s="1"/>
      <c r="G62" s="1"/>
    </row>
    <row r="63" spans="4:7" x14ac:dyDescent="0.35">
      <c r="D63" s="1"/>
      <c r="E63" s="1"/>
      <c r="F63" s="1"/>
      <c r="G63" s="1"/>
    </row>
    <row r="64" spans="4:7" x14ac:dyDescent="0.35">
      <c r="D64" s="1"/>
      <c r="E64" s="1"/>
      <c r="F64" s="1"/>
      <c r="G64" s="1"/>
    </row>
    <row r="65" spans="4:7" x14ac:dyDescent="0.35">
      <c r="D65" s="1"/>
      <c r="E65" s="1"/>
      <c r="F65" s="1"/>
      <c r="G65" s="1"/>
    </row>
    <row r="66" spans="4:7" x14ac:dyDescent="0.35">
      <c r="D66" s="1"/>
      <c r="E66" s="1"/>
      <c r="F66" s="1"/>
      <c r="G66" s="1"/>
    </row>
    <row r="67" spans="4:7" x14ac:dyDescent="0.35">
      <c r="D67" s="1"/>
      <c r="E67" s="1"/>
      <c r="F67" s="1"/>
      <c r="G67" s="1"/>
    </row>
    <row r="68" spans="4:7" x14ac:dyDescent="0.35">
      <c r="D68" s="1"/>
      <c r="E68" s="1"/>
      <c r="F68" s="1"/>
      <c r="G68" s="1"/>
    </row>
    <row r="69" spans="4:7" x14ac:dyDescent="0.35">
      <c r="D69" s="1"/>
      <c r="E69" s="1"/>
      <c r="F69" s="1"/>
      <c r="G69" s="1"/>
    </row>
    <row r="70" spans="4:7" x14ac:dyDescent="0.35">
      <c r="D70" s="1"/>
      <c r="E70" s="1"/>
      <c r="F70" s="1"/>
      <c r="G70" s="1"/>
    </row>
    <row r="71" spans="4:7" x14ac:dyDescent="0.35">
      <c r="D71" s="1"/>
      <c r="E71" s="1"/>
      <c r="F71" s="1"/>
      <c r="G71" s="1"/>
    </row>
    <row r="72" spans="4:7" x14ac:dyDescent="0.35">
      <c r="D72" s="1"/>
      <c r="E72" s="1"/>
      <c r="F72" s="1"/>
      <c r="G72" s="1"/>
    </row>
    <row r="73" spans="4:7" x14ac:dyDescent="0.35">
      <c r="D73" s="1"/>
      <c r="E73" s="1"/>
      <c r="F73" s="1"/>
      <c r="G73" s="1"/>
    </row>
    <row r="74" spans="4:7" x14ac:dyDescent="0.35">
      <c r="D74" s="1"/>
      <c r="E74" s="1"/>
      <c r="F74" s="1"/>
      <c r="G74" s="1"/>
    </row>
    <row r="75" spans="4:7" x14ac:dyDescent="0.35">
      <c r="D75" s="1"/>
      <c r="E75" s="1"/>
      <c r="F75" s="1"/>
      <c r="G75" s="1"/>
    </row>
    <row r="76" spans="4:7" x14ac:dyDescent="0.35">
      <c r="D76" s="1"/>
      <c r="E76" s="1"/>
      <c r="F76" s="1"/>
      <c r="G76" s="1"/>
    </row>
    <row r="77" spans="4:7" x14ac:dyDescent="0.35">
      <c r="D77" s="1"/>
      <c r="E77" s="1"/>
      <c r="F77" s="1"/>
      <c r="G77" s="1"/>
    </row>
    <row r="78" spans="4:7" x14ac:dyDescent="0.35">
      <c r="D78" s="1"/>
      <c r="E78" s="1"/>
      <c r="F78" s="1"/>
      <c r="G78" s="1"/>
    </row>
    <row r="79" spans="4:7" x14ac:dyDescent="0.35">
      <c r="D79" s="1"/>
      <c r="E79" s="1"/>
      <c r="F79" s="1"/>
      <c r="G79" s="1"/>
    </row>
    <row r="80" spans="4:7" x14ac:dyDescent="0.35">
      <c r="D80" s="1"/>
      <c r="E80" s="1"/>
      <c r="F80" s="1"/>
      <c r="G80" s="1"/>
    </row>
    <row r="81" spans="4:7" x14ac:dyDescent="0.35">
      <c r="D81" s="1"/>
      <c r="E81" s="1"/>
      <c r="F81" s="1"/>
      <c r="G81" s="1"/>
    </row>
    <row r="82" spans="4:7" x14ac:dyDescent="0.35">
      <c r="D82" s="1"/>
      <c r="E82" s="1"/>
      <c r="F82" s="1"/>
      <c r="G82" s="1"/>
    </row>
    <row r="83" spans="4:7" x14ac:dyDescent="0.35">
      <c r="D83" s="1"/>
      <c r="E83" s="1"/>
      <c r="F83" s="1"/>
      <c r="G83" s="1"/>
    </row>
    <row r="84" spans="4:7" x14ac:dyDescent="0.35">
      <c r="D84" s="1"/>
      <c r="E84" s="1"/>
      <c r="F84" s="1"/>
      <c r="G84" s="1"/>
    </row>
    <row r="85" spans="4:7" x14ac:dyDescent="0.35">
      <c r="D85" s="1"/>
      <c r="E85" s="1"/>
      <c r="F85" s="1"/>
      <c r="G85" s="1"/>
    </row>
    <row r="86" spans="4:7" x14ac:dyDescent="0.35">
      <c r="D86" s="1"/>
      <c r="E86" s="1"/>
      <c r="F86" s="1"/>
      <c r="G86" s="1"/>
    </row>
    <row r="87" spans="4:7" x14ac:dyDescent="0.35">
      <c r="D87" s="1"/>
      <c r="E87" s="1"/>
      <c r="F87" s="1"/>
      <c r="G87" s="1"/>
    </row>
    <row r="88" spans="4:7" x14ac:dyDescent="0.35">
      <c r="D88" s="1"/>
      <c r="E88" s="1"/>
      <c r="F88" s="1"/>
      <c r="G88" s="1"/>
    </row>
    <row r="89" spans="4:7" x14ac:dyDescent="0.35">
      <c r="D89" s="1"/>
      <c r="E89" s="1"/>
      <c r="F89" s="1"/>
      <c r="G89" s="1"/>
    </row>
    <row r="90" spans="4:7" x14ac:dyDescent="0.35">
      <c r="D90" s="1"/>
      <c r="E90" s="1"/>
      <c r="F90" s="1"/>
      <c r="G90" s="1"/>
    </row>
    <row r="91" spans="4:7" x14ac:dyDescent="0.35">
      <c r="D91" s="1"/>
      <c r="E91" s="1"/>
      <c r="F91" s="1"/>
      <c r="G91" s="1"/>
    </row>
    <row r="92" spans="4:7" x14ac:dyDescent="0.35">
      <c r="D92" s="1"/>
      <c r="E92" s="1"/>
      <c r="F92" s="1"/>
      <c r="G92" s="1"/>
    </row>
    <row r="93" spans="4:7" x14ac:dyDescent="0.35">
      <c r="D93" s="1"/>
      <c r="E93" s="1"/>
      <c r="F93" s="1"/>
      <c r="G93" s="1"/>
    </row>
    <row r="94" spans="4:7" x14ac:dyDescent="0.35">
      <c r="D94" s="1"/>
      <c r="E94" s="1"/>
      <c r="F94" s="1"/>
      <c r="G94" s="1"/>
    </row>
  </sheetData>
  <mergeCells count="4">
    <mergeCell ref="A1:C1"/>
    <mergeCell ref="A8:A11"/>
    <mergeCell ref="A4:A5"/>
    <mergeCell ref="A6:A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D7DD6EB-A0EC-416E-9FAC-64A5CD3BFB70}">
          <x14:formula1>
            <xm:f>'C:\Users\Elohor.Abah\AppData\Local\Microsoft\Windows\INetCache\Content.Outlook\ANC7XW9U\[MRTA OP19 (CAPEX  OPEX) BUDGET STATUS_ (003).xlsx]Sheet1'!#REF!</xm:f>
          </x14:formula1>
          <xm:sqref>G8:G94 G2</xm:sqref>
        </x14:dataValidation>
        <x14:dataValidation type="list" allowBlank="1" showInputMessage="1" showErrorMessage="1" xr:uid="{5D4212A1-BC96-48D0-971D-07742F65D753}">
          <x14:formula1>
            <xm:f>'C:\Users\Chris.Nnogo\AppData\Local\Microsoft\Windows\INetCache\Content.Outlook\9SSXM8SK\[Copy of MRTA OP19 (CAPEX  OPEX) BUDGET STATUS (002).xlsx]Sheet1'!#REF!</xm:f>
          </x14:formula1>
          <xm:sqref>G4:G5</xm:sqref>
        </x14:dataValidation>
        <x14:dataValidation type="list" allowBlank="1" showInputMessage="1" showErrorMessage="1" xr:uid="{CE37E048-D275-4F06-9710-C91CB49CFD5E}">
          <x14:formula1>
            <xm:f>'C:\Users\Nnaemeka.Aneke\AppData\Local\Microsoft\Windows\INetCache\Content.Outlook\B0BHLU0Z\[MRTA OP19 (CAPEX  OPEX) BUDGET STATUS_.xlsx]Sheet1'!#REF!</xm:f>
          </x14:formula1>
          <xm:sqref>G6:G7</xm:sqref>
        </x14:dataValidation>
        <x14:dataValidation type="list" allowBlank="1" showInputMessage="1" showErrorMessage="1" xr:uid="{3188BAE9-489E-4134-BECD-ED88B82BF6E3}">
          <x14:formula1>
            <xm:f>'[MRTA OP19 (CAPEX  OPEX) BUDGET STATUS (002) (004).xlsx]Sheet1'!#REF!</xm:f>
          </x14:formula1>
          <xm:sqref>G3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B6BF-DFA0-499C-8DBF-22CC9A055EEC}">
  <dimension ref="A1:I97"/>
  <sheetViews>
    <sheetView zoomScale="90" zoomScaleNormal="90" workbookViewId="0">
      <selection activeCell="E12" sqref="E12"/>
    </sheetView>
  </sheetViews>
  <sheetFormatPr defaultColWidth="9.1796875" defaultRowHeight="13" x14ac:dyDescent="0.35"/>
  <cols>
    <col min="1" max="1" width="11.90625" style="1" customWidth="1"/>
    <col min="2" max="2" width="39.81640625" style="1" customWidth="1"/>
    <col min="3" max="3" width="20.1796875" style="1" customWidth="1"/>
    <col min="4" max="4" width="85.1796875" style="1" customWidth="1"/>
    <col min="5" max="5" width="14.08984375" style="327" bestFit="1" customWidth="1"/>
    <col min="6" max="6" width="16.81640625" style="2" bestFit="1" customWidth="1"/>
    <col min="7" max="7" width="11.453125" style="2" bestFit="1" customWidth="1"/>
    <col min="8" max="9" width="11.81640625" style="2" bestFit="1" customWidth="1"/>
    <col min="10" max="11" width="9.1796875" style="2"/>
    <col min="12" max="12" width="12.81640625" style="2" bestFit="1" customWidth="1"/>
    <col min="13" max="16384" width="9.1796875" style="2"/>
  </cols>
  <sheetData>
    <row r="1" spans="1:9" ht="29.15" customHeight="1" x14ac:dyDescent="0.35">
      <c r="A1" s="380" t="s">
        <v>209</v>
      </c>
      <c r="B1" s="381"/>
      <c r="C1" s="381"/>
      <c r="D1" s="381"/>
      <c r="E1" s="318"/>
    </row>
    <row r="2" spans="1:9" s="13" customFormat="1" ht="15" thickBot="1" x14ac:dyDescent="0.4">
      <c r="A2" s="3" t="s">
        <v>0</v>
      </c>
      <c r="B2" s="3" t="s">
        <v>1</v>
      </c>
      <c r="C2" s="3" t="s">
        <v>2</v>
      </c>
      <c r="D2" s="183" t="s">
        <v>10</v>
      </c>
      <c r="E2" s="183" t="s">
        <v>95</v>
      </c>
      <c r="F2" s="183" t="s">
        <v>12</v>
      </c>
      <c r="G2" s="183" t="s">
        <v>93</v>
      </c>
      <c r="H2" s="183" t="s">
        <v>94</v>
      </c>
    </row>
    <row r="3" spans="1:9" s="13" customFormat="1" ht="130" x14ac:dyDescent="0.35">
      <c r="A3" s="369" t="s">
        <v>210</v>
      </c>
      <c r="B3" s="328" t="s">
        <v>151</v>
      </c>
      <c r="C3" s="186"/>
      <c r="D3" s="204" t="s">
        <v>207</v>
      </c>
      <c r="E3" s="315">
        <v>3654913</v>
      </c>
      <c r="F3" s="187" t="s">
        <v>152</v>
      </c>
      <c r="G3" s="187" t="s">
        <v>153</v>
      </c>
      <c r="H3" s="188" t="s">
        <v>98</v>
      </c>
      <c r="I3" s="17"/>
    </row>
    <row r="4" spans="1:9" s="13" customFormat="1" ht="26" x14ac:dyDescent="0.35">
      <c r="A4" s="370"/>
      <c r="B4" s="329" t="s">
        <v>154</v>
      </c>
      <c r="C4" s="138"/>
      <c r="D4" s="88" t="s">
        <v>155</v>
      </c>
      <c r="E4" s="316">
        <v>3087635</v>
      </c>
      <c r="F4" s="93" t="s">
        <v>140</v>
      </c>
      <c r="G4" s="93" t="s">
        <v>156</v>
      </c>
      <c r="H4" s="189" t="s">
        <v>98</v>
      </c>
      <c r="I4" s="17"/>
    </row>
    <row r="5" spans="1:9" s="13" customFormat="1" ht="143.5" thickBot="1" x14ac:dyDescent="0.4">
      <c r="A5" s="371"/>
      <c r="B5" s="330" t="s">
        <v>157</v>
      </c>
      <c r="C5" s="205"/>
      <c r="D5" s="331" t="s">
        <v>208</v>
      </c>
      <c r="E5" s="332">
        <v>4213231</v>
      </c>
      <c r="F5" s="168"/>
      <c r="G5" s="168" t="s">
        <v>156</v>
      </c>
      <c r="H5" s="333" t="s">
        <v>98</v>
      </c>
      <c r="I5" s="17"/>
    </row>
    <row r="6" spans="1:9" s="13" customFormat="1" ht="78" x14ac:dyDescent="0.35">
      <c r="A6" s="390" t="s">
        <v>211</v>
      </c>
      <c r="B6" s="334" t="s">
        <v>166</v>
      </c>
      <c r="C6" s="186"/>
      <c r="D6" s="335" t="s">
        <v>167</v>
      </c>
      <c r="E6" s="336">
        <v>2553402</v>
      </c>
      <c r="F6" s="187" t="s">
        <v>141</v>
      </c>
      <c r="G6" s="187" t="s">
        <v>142</v>
      </c>
      <c r="H6" s="188" t="s">
        <v>98</v>
      </c>
      <c r="I6" s="17"/>
    </row>
    <row r="7" spans="1:9" s="13" customFormat="1" ht="52.5" thickBot="1" x14ac:dyDescent="0.4">
      <c r="A7" s="391"/>
      <c r="B7" s="164" t="s">
        <v>231</v>
      </c>
      <c r="C7" s="165" t="s">
        <v>88</v>
      </c>
      <c r="D7" s="166" t="s">
        <v>232</v>
      </c>
      <c r="E7" s="337">
        <v>1700000</v>
      </c>
      <c r="F7" s="109" t="s">
        <v>141</v>
      </c>
      <c r="G7" s="167" t="s">
        <v>142</v>
      </c>
      <c r="H7" s="190" t="s">
        <v>98</v>
      </c>
      <c r="I7" s="17"/>
    </row>
    <row r="8" spans="1:9" s="13" customFormat="1" ht="29" x14ac:dyDescent="0.35">
      <c r="A8" s="372" t="s">
        <v>110</v>
      </c>
      <c r="B8" s="338" t="s">
        <v>146</v>
      </c>
      <c r="C8" s="185" t="s">
        <v>145</v>
      </c>
      <c r="D8" s="186" t="s">
        <v>146</v>
      </c>
      <c r="E8" s="319">
        <v>308000</v>
      </c>
      <c r="F8" s="199"/>
      <c r="G8" s="200"/>
      <c r="H8" s="201" t="s">
        <v>98</v>
      </c>
      <c r="I8" s="17"/>
    </row>
    <row r="9" spans="1:9" s="13" customFormat="1" ht="58.5" thickBot="1" x14ac:dyDescent="0.4">
      <c r="A9" s="373"/>
      <c r="B9" s="339" t="s">
        <v>147</v>
      </c>
      <c r="C9" s="161" t="s">
        <v>145</v>
      </c>
      <c r="D9" s="162" t="s">
        <v>147</v>
      </c>
      <c r="E9" s="320">
        <v>75508</v>
      </c>
      <c r="F9" s="202"/>
      <c r="G9" s="198"/>
      <c r="H9" s="203" t="s">
        <v>98</v>
      </c>
      <c r="I9" s="17"/>
    </row>
    <row r="10" spans="1:9" s="13" customFormat="1" ht="44" customHeight="1" thickBot="1" x14ac:dyDescent="0.4">
      <c r="A10" s="86" t="s">
        <v>227</v>
      </c>
      <c r="B10" s="208" t="s">
        <v>224</v>
      </c>
      <c r="C10" s="206"/>
      <c r="D10" s="207"/>
      <c r="E10" s="207">
        <v>400000</v>
      </c>
      <c r="F10" s="207"/>
      <c r="G10" s="167"/>
      <c r="H10" s="169" t="s">
        <v>97</v>
      </c>
      <c r="I10" s="17"/>
    </row>
    <row r="11" spans="1:9" s="13" customFormat="1" ht="14.5" customHeight="1" thickBot="1" x14ac:dyDescent="0.4">
      <c r="A11" s="388"/>
      <c r="B11" s="170"/>
      <c r="C11" s="170"/>
      <c r="D11" s="171"/>
      <c r="E11" s="317">
        <f>SUM(E3:E10)</f>
        <v>15992689</v>
      </c>
      <c r="F11" s="91"/>
      <c r="G11" s="91"/>
      <c r="H11" s="91"/>
    </row>
    <row r="12" spans="1:9" ht="14.5" customHeight="1" thickTop="1" x14ac:dyDescent="0.35">
      <c r="A12" s="388"/>
      <c r="B12" s="173"/>
      <c r="C12" s="173"/>
      <c r="D12" s="174"/>
      <c r="E12" s="175"/>
      <c r="F12" s="104"/>
      <c r="G12" s="104"/>
      <c r="H12" s="104"/>
    </row>
    <row r="13" spans="1:9" ht="14.5" customHeight="1" x14ac:dyDescent="0.35">
      <c r="A13" s="388"/>
      <c r="B13" s="173"/>
      <c r="C13" s="173"/>
      <c r="D13" s="174"/>
      <c r="E13" s="175"/>
      <c r="F13" s="104"/>
      <c r="G13" s="104"/>
      <c r="H13" s="104"/>
    </row>
    <row r="14" spans="1:9" ht="13.5" thickBot="1" x14ac:dyDescent="0.4">
      <c r="A14" s="389"/>
      <c r="B14" s="176"/>
      <c r="C14" s="176"/>
      <c r="D14" s="177"/>
      <c r="E14" s="175"/>
      <c r="F14" s="104"/>
      <c r="G14" s="104"/>
      <c r="H14" s="104"/>
    </row>
    <row r="15" spans="1:9" ht="42" customHeight="1" x14ac:dyDescent="0.35">
      <c r="A15" s="44"/>
      <c r="B15" s="45" t="s">
        <v>168</v>
      </c>
      <c r="C15" s="45"/>
      <c r="D15" s="46"/>
      <c r="E15" s="321"/>
      <c r="F15" s="47"/>
      <c r="G15" s="47"/>
      <c r="H15" s="47"/>
    </row>
    <row r="16" spans="1:9" x14ac:dyDescent="0.35">
      <c r="C16" s="44"/>
      <c r="D16" s="44"/>
      <c r="E16" s="322"/>
      <c r="F16" s="44"/>
      <c r="G16" s="44"/>
      <c r="H16" s="44"/>
      <c r="I16" s="44"/>
    </row>
    <row r="17" spans="5:9" x14ac:dyDescent="0.35">
      <c r="E17" s="323"/>
      <c r="F17" s="1"/>
      <c r="G17" s="1"/>
      <c r="H17" s="1"/>
      <c r="I17" s="1"/>
    </row>
    <row r="18" spans="5:9" x14ac:dyDescent="0.35">
      <c r="E18" s="323"/>
      <c r="F18" s="1"/>
      <c r="G18" s="1"/>
      <c r="H18" s="1"/>
      <c r="I18" s="1"/>
    </row>
    <row r="19" spans="5:9" x14ac:dyDescent="0.35">
      <c r="E19" s="323"/>
      <c r="F19" s="1"/>
      <c r="G19" s="1"/>
      <c r="H19" s="1"/>
      <c r="I19" s="1"/>
    </row>
    <row r="20" spans="5:9" x14ac:dyDescent="0.35">
      <c r="E20" s="323"/>
      <c r="F20" s="1"/>
      <c r="G20" s="1"/>
      <c r="H20" s="1"/>
      <c r="I20" s="1"/>
    </row>
    <row r="21" spans="5:9" x14ac:dyDescent="0.35">
      <c r="E21" s="323"/>
      <c r="F21" s="1"/>
      <c r="G21" s="1"/>
      <c r="H21" s="1"/>
      <c r="I21" s="1"/>
    </row>
    <row r="22" spans="5:9" x14ac:dyDescent="0.35">
      <c r="E22" s="323"/>
      <c r="F22" s="1"/>
      <c r="G22" s="1"/>
      <c r="H22" s="1"/>
      <c r="I22" s="1"/>
    </row>
    <row r="23" spans="5:9" x14ac:dyDescent="0.35">
      <c r="E23" s="323"/>
      <c r="F23" s="1"/>
      <c r="G23" s="1"/>
      <c r="H23" s="1"/>
      <c r="I23" s="1"/>
    </row>
    <row r="24" spans="5:9" x14ac:dyDescent="0.35">
      <c r="E24" s="323"/>
      <c r="F24" s="1"/>
      <c r="G24" s="1"/>
      <c r="H24" s="1"/>
      <c r="I24" s="1"/>
    </row>
    <row r="25" spans="5:9" x14ac:dyDescent="0.35">
      <c r="E25" s="323"/>
      <c r="F25" s="1"/>
      <c r="G25" s="1"/>
      <c r="H25" s="1"/>
      <c r="I25" s="1"/>
    </row>
    <row r="26" spans="5:9" x14ac:dyDescent="0.35">
      <c r="E26" s="323"/>
      <c r="F26" s="1"/>
      <c r="G26" s="1"/>
      <c r="H26" s="1"/>
      <c r="I26" s="1"/>
    </row>
    <row r="27" spans="5:9" x14ac:dyDescent="0.35">
      <c r="E27" s="322"/>
      <c r="F27" s="44"/>
      <c r="G27" s="44"/>
      <c r="H27" s="44"/>
      <c r="I27" s="44"/>
    </row>
    <row r="28" spans="5:9" x14ac:dyDescent="0.35">
      <c r="E28" s="323"/>
      <c r="F28" s="1"/>
      <c r="G28" s="1"/>
      <c r="H28" s="1"/>
      <c r="I28" s="1"/>
    </row>
    <row r="29" spans="5:9" x14ac:dyDescent="0.35">
      <c r="E29" s="48"/>
      <c r="F29" s="48"/>
      <c r="G29" s="48"/>
      <c r="H29" s="48"/>
    </row>
    <row r="30" spans="5:9" x14ac:dyDescent="0.35">
      <c r="E30" s="48"/>
      <c r="F30" s="48"/>
      <c r="G30" s="48"/>
      <c r="H30" s="48"/>
    </row>
    <row r="31" spans="5:9" x14ac:dyDescent="0.35">
      <c r="E31" s="48"/>
      <c r="F31" s="48"/>
      <c r="G31" s="48"/>
      <c r="H31" s="48"/>
    </row>
    <row r="32" spans="5:9" x14ac:dyDescent="0.35">
      <c r="E32" s="48"/>
      <c r="F32" s="48"/>
      <c r="G32" s="48"/>
      <c r="H32" s="48"/>
    </row>
    <row r="33" spans="5:8" x14ac:dyDescent="0.35">
      <c r="E33" s="324"/>
      <c r="F33" s="26"/>
      <c r="G33" s="26"/>
      <c r="H33" s="26"/>
    </row>
    <row r="34" spans="5:8" x14ac:dyDescent="0.35">
      <c r="E34" s="324"/>
      <c r="F34" s="32"/>
      <c r="G34" s="32"/>
      <c r="H34" s="32"/>
    </row>
    <row r="35" spans="5:8" x14ac:dyDescent="0.35">
      <c r="E35" s="325"/>
      <c r="F35" s="38"/>
      <c r="G35" s="38"/>
      <c r="H35" s="38"/>
    </row>
    <row r="36" spans="5:8" ht="13.5" thickBot="1" x14ac:dyDescent="0.4">
      <c r="E36" s="326"/>
      <c r="F36" s="43"/>
      <c r="G36" s="43"/>
      <c r="H36" s="43"/>
    </row>
    <row r="37" spans="5:8" x14ac:dyDescent="0.35">
      <c r="E37" s="321"/>
      <c r="F37" s="47"/>
      <c r="G37" s="47"/>
      <c r="H37" s="47"/>
    </row>
    <row r="38" spans="5:8" x14ac:dyDescent="0.35">
      <c r="E38" s="322"/>
      <c r="F38" s="44"/>
      <c r="G38" s="44"/>
      <c r="H38" s="44"/>
    </row>
    <row r="39" spans="5:8" x14ac:dyDescent="0.35">
      <c r="E39" s="323"/>
      <c r="F39" s="1"/>
      <c r="G39" s="1"/>
      <c r="H39" s="1"/>
    </row>
    <row r="40" spans="5:8" x14ac:dyDescent="0.35">
      <c r="E40" s="323"/>
      <c r="F40" s="1"/>
      <c r="G40" s="1"/>
      <c r="H40" s="1"/>
    </row>
    <row r="41" spans="5:8" x14ac:dyDescent="0.35">
      <c r="E41" s="323"/>
      <c r="F41" s="1"/>
      <c r="G41" s="1"/>
      <c r="H41" s="1"/>
    </row>
    <row r="42" spans="5:8" x14ac:dyDescent="0.35">
      <c r="E42" s="323"/>
      <c r="F42" s="1"/>
      <c r="G42" s="1"/>
      <c r="H42" s="1"/>
    </row>
    <row r="43" spans="5:8" x14ac:dyDescent="0.35">
      <c r="E43" s="323"/>
      <c r="F43" s="1"/>
      <c r="G43" s="1"/>
      <c r="H43" s="1"/>
    </row>
    <row r="44" spans="5:8" x14ac:dyDescent="0.35">
      <c r="E44" s="323"/>
      <c r="F44" s="1"/>
      <c r="G44" s="1"/>
      <c r="H44" s="1"/>
    </row>
    <row r="45" spans="5:8" x14ac:dyDescent="0.35">
      <c r="E45" s="323"/>
      <c r="F45" s="1"/>
      <c r="G45" s="1"/>
      <c r="H45" s="1"/>
    </row>
    <row r="46" spans="5:8" x14ac:dyDescent="0.35">
      <c r="E46" s="323"/>
      <c r="F46" s="1"/>
      <c r="G46" s="1"/>
      <c r="H46" s="1"/>
    </row>
    <row r="47" spans="5:8" x14ac:dyDescent="0.35">
      <c r="E47" s="323"/>
      <c r="F47" s="1"/>
      <c r="G47" s="1"/>
      <c r="H47" s="1"/>
    </row>
    <row r="48" spans="5:8" x14ac:dyDescent="0.35">
      <c r="E48" s="323"/>
      <c r="F48" s="1"/>
      <c r="G48" s="1"/>
      <c r="H48" s="1"/>
    </row>
    <row r="49" spans="5:8" x14ac:dyDescent="0.35">
      <c r="E49" s="323"/>
      <c r="F49" s="1"/>
      <c r="G49" s="1"/>
      <c r="H49" s="1"/>
    </row>
    <row r="50" spans="5:8" x14ac:dyDescent="0.35">
      <c r="E50" s="323"/>
      <c r="F50" s="1"/>
      <c r="G50" s="1"/>
      <c r="H50" s="1"/>
    </row>
    <row r="51" spans="5:8" x14ac:dyDescent="0.35">
      <c r="E51" s="323"/>
      <c r="F51" s="1"/>
      <c r="G51" s="1"/>
      <c r="H51" s="1"/>
    </row>
    <row r="52" spans="5:8" x14ac:dyDescent="0.35">
      <c r="E52" s="323"/>
      <c r="F52" s="1"/>
      <c r="G52" s="1"/>
      <c r="H52" s="1"/>
    </row>
    <row r="53" spans="5:8" x14ac:dyDescent="0.35">
      <c r="E53" s="323"/>
      <c r="F53" s="1"/>
      <c r="G53" s="1"/>
      <c r="H53" s="1"/>
    </row>
    <row r="54" spans="5:8" x14ac:dyDescent="0.35">
      <c r="E54" s="323"/>
      <c r="F54" s="1"/>
      <c r="G54" s="1"/>
      <c r="H54" s="1"/>
    </row>
    <row r="55" spans="5:8" x14ac:dyDescent="0.35">
      <c r="E55" s="323"/>
      <c r="F55" s="1"/>
      <c r="G55" s="1"/>
      <c r="H55" s="1"/>
    </row>
    <row r="56" spans="5:8" x14ac:dyDescent="0.35">
      <c r="E56" s="323"/>
      <c r="F56" s="1"/>
      <c r="G56" s="1"/>
      <c r="H56" s="1"/>
    </row>
    <row r="57" spans="5:8" x14ac:dyDescent="0.35">
      <c r="E57" s="323"/>
      <c r="F57" s="1"/>
      <c r="G57" s="1"/>
      <c r="H57" s="1"/>
    </row>
    <row r="58" spans="5:8" x14ac:dyDescent="0.35">
      <c r="E58" s="323"/>
      <c r="F58" s="1"/>
      <c r="G58" s="1"/>
      <c r="H58" s="1"/>
    </row>
    <row r="59" spans="5:8" x14ac:dyDescent="0.35">
      <c r="E59" s="323"/>
      <c r="F59" s="1"/>
      <c r="G59" s="1"/>
      <c r="H59" s="1"/>
    </row>
    <row r="60" spans="5:8" x14ac:dyDescent="0.35">
      <c r="E60" s="323"/>
      <c r="F60" s="1"/>
      <c r="G60" s="1"/>
      <c r="H60" s="1"/>
    </row>
    <row r="61" spans="5:8" x14ac:dyDescent="0.35">
      <c r="E61" s="323"/>
      <c r="F61" s="1"/>
      <c r="G61" s="1"/>
      <c r="H61" s="1"/>
    </row>
    <row r="62" spans="5:8" x14ac:dyDescent="0.35">
      <c r="E62" s="323"/>
      <c r="F62" s="1"/>
      <c r="G62" s="1"/>
      <c r="H62" s="1"/>
    </row>
    <row r="63" spans="5:8" x14ac:dyDescent="0.35">
      <c r="E63" s="323"/>
      <c r="F63" s="1"/>
      <c r="G63" s="1"/>
      <c r="H63" s="1"/>
    </row>
    <row r="64" spans="5:8" x14ac:dyDescent="0.35">
      <c r="E64" s="323"/>
      <c r="F64" s="1"/>
      <c r="G64" s="1"/>
      <c r="H64" s="1"/>
    </row>
    <row r="65" spans="5:8" x14ac:dyDescent="0.35">
      <c r="E65" s="323"/>
      <c r="F65" s="1"/>
      <c r="G65" s="1"/>
      <c r="H65" s="1"/>
    </row>
    <row r="66" spans="5:8" x14ac:dyDescent="0.35">
      <c r="E66" s="323"/>
      <c r="F66" s="1"/>
      <c r="G66" s="1"/>
      <c r="H66" s="1"/>
    </row>
    <row r="67" spans="5:8" x14ac:dyDescent="0.35">
      <c r="E67" s="323"/>
      <c r="F67" s="1"/>
      <c r="G67" s="1"/>
      <c r="H67" s="1"/>
    </row>
    <row r="68" spans="5:8" x14ac:dyDescent="0.35">
      <c r="E68" s="323"/>
      <c r="F68" s="1"/>
      <c r="G68" s="1"/>
      <c r="H68" s="1"/>
    </row>
    <row r="69" spans="5:8" x14ac:dyDescent="0.35">
      <c r="E69" s="323"/>
      <c r="F69" s="1"/>
      <c r="G69" s="1"/>
      <c r="H69" s="1"/>
    </row>
    <row r="70" spans="5:8" x14ac:dyDescent="0.35">
      <c r="E70" s="323"/>
      <c r="F70" s="1"/>
      <c r="G70" s="1"/>
      <c r="H70" s="1"/>
    </row>
    <row r="71" spans="5:8" x14ac:dyDescent="0.35">
      <c r="E71" s="323"/>
      <c r="F71" s="1"/>
      <c r="G71" s="1"/>
      <c r="H71" s="1"/>
    </row>
    <row r="72" spans="5:8" x14ac:dyDescent="0.35">
      <c r="E72" s="323"/>
      <c r="F72" s="1"/>
      <c r="G72" s="1"/>
      <c r="H72" s="1"/>
    </row>
    <row r="73" spans="5:8" x14ac:dyDescent="0.35">
      <c r="E73" s="323"/>
      <c r="F73" s="1"/>
      <c r="G73" s="1"/>
      <c r="H73" s="1"/>
    </row>
    <row r="74" spans="5:8" x14ac:dyDescent="0.35">
      <c r="E74" s="323"/>
      <c r="F74" s="1"/>
      <c r="G74" s="1"/>
      <c r="H74" s="1"/>
    </row>
    <row r="75" spans="5:8" x14ac:dyDescent="0.35">
      <c r="E75" s="323"/>
      <c r="F75" s="1"/>
      <c r="G75" s="1"/>
      <c r="H75" s="1"/>
    </row>
    <row r="76" spans="5:8" x14ac:dyDescent="0.35">
      <c r="E76" s="323"/>
      <c r="F76" s="1"/>
      <c r="G76" s="1"/>
      <c r="H76" s="1"/>
    </row>
    <row r="77" spans="5:8" x14ac:dyDescent="0.35">
      <c r="E77" s="323"/>
      <c r="F77" s="1"/>
      <c r="G77" s="1"/>
      <c r="H77" s="1"/>
    </row>
    <row r="78" spans="5:8" x14ac:dyDescent="0.35">
      <c r="E78" s="323"/>
      <c r="F78" s="1"/>
      <c r="G78" s="1"/>
      <c r="H78" s="1"/>
    </row>
    <row r="79" spans="5:8" x14ac:dyDescent="0.35">
      <c r="E79" s="323"/>
      <c r="F79" s="1"/>
      <c r="G79" s="1"/>
      <c r="H79" s="1"/>
    </row>
    <row r="80" spans="5:8" x14ac:dyDescent="0.35">
      <c r="E80" s="323"/>
      <c r="F80" s="1"/>
      <c r="G80" s="1"/>
      <c r="H80" s="1"/>
    </row>
    <row r="81" spans="5:8" x14ac:dyDescent="0.35">
      <c r="E81" s="323"/>
      <c r="F81" s="1"/>
      <c r="G81" s="1"/>
      <c r="H81" s="1"/>
    </row>
    <row r="82" spans="5:8" x14ac:dyDescent="0.35">
      <c r="E82" s="323"/>
      <c r="F82" s="1"/>
      <c r="G82" s="1"/>
      <c r="H82" s="1"/>
    </row>
    <row r="83" spans="5:8" x14ac:dyDescent="0.35">
      <c r="E83" s="323"/>
      <c r="F83" s="1"/>
      <c r="G83" s="1"/>
      <c r="H83" s="1"/>
    </row>
    <row r="84" spans="5:8" x14ac:dyDescent="0.35">
      <c r="E84" s="323"/>
      <c r="F84" s="1"/>
      <c r="G84" s="1"/>
      <c r="H84" s="1"/>
    </row>
    <row r="85" spans="5:8" x14ac:dyDescent="0.35">
      <c r="E85" s="323"/>
      <c r="F85" s="1"/>
      <c r="G85" s="1"/>
      <c r="H85" s="1"/>
    </row>
    <row r="86" spans="5:8" x14ac:dyDescent="0.35">
      <c r="E86" s="323"/>
      <c r="F86" s="1"/>
      <c r="G86" s="1"/>
      <c r="H86" s="1"/>
    </row>
    <row r="87" spans="5:8" x14ac:dyDescent="0.35">
      <c r="E87" s="323"/>
      <c r="F87" s="1"/>
      <c r="G87" s="1"/>
      <c r="H87" s="1"/>
    </row>
    <row r="88" spans="5:8" x14ac:dyDescent="0.35">
      <c r="E88" s="323"/>
      <c r="F88" s="1"/>
      <c r="G88" s="1"/>
      <c r="H88" s="1"/>
    </row>
    <row r="89" spans="5:8" x14ac:dyDescent="0.35">
      <c r="E89" s="323"/>
      <c r="F89" s="1"/>
      <c r="G89" s="1"/>
      <c r="H89" s="1"/>
    </row>
    <row r="90" spans="5:8" x14ac:dyDescent="0.35">
      <c r="E90" s="323"/>
      <c r="F90" s="1"/>
      <c r="G90" s="1"/>
      <c r="H90" s="1"/>
    </row>
    <row r="91" spans="5:8" x14ac:dyDescent="0.35">
      <c r="E91" s="323"/>
      <c r="F91" s="1"/>
      <c r="G91" s="1"/>
      <c r="H91" s="1"/>
    </row>
    <row r="92" spans="5:8" x14ac:dyDescent="0.35">
      <c r="E92" s="323"/>
      <c r="F92" s="1"/>
      <c r="G92" s="1"/>
      <c r="H92" s="1"/>
    </row>
    <row r="93" spans="5:8" x14ac:dyDescent="0.35">
      <c r="E93" s="323"/>
      <c r="F93" s="1"/>
      <c r="G93" s="1"/>
      <c r="H93" s="1"/>
    </row>
    <row r="94" spans="5:8" x14ac:dyDescent="0.35">
      <c r="E94" s="323"/>
      <c r="F94" s="1"/>
      <c r="G94" s="1"/>
      <c r="H94" s="1"/>
    </row>
    <row r="95" spans="5:8" x14ac:dyDescent="0.35">
      <c r="E95" s="323"/>
      <c r="F95" s="1"/>
      <c r="G95" s="1"/>
      <c r="H95" s="1"/>
    </row>
    <row r="96" spans="5:8" x14ac:dyDescent="0.35">
      <c r="E96" s="323"/>
      <c r="F96" s="1"/>
      <c r="G96" s="1"/>
      <c r="H96" s="1"/>
    </row>
    <row r="97" spans="5:8" x14ac:dyDescent="0.35">
      <c r="E97" s="323"/>
      <c r="F97" s="1"/>
      <c r="G97" s="1"/>
      <c r="H97" s="1"/>
    </row>
  </sheetData>
  <mergeCells count="5">
    <mergeCell ref="A1:D1"/>
    <mergeCell ref="A8:A9"/>
    <mergeCell ref="A11:A14"/>
    <mergeCell ref="A3:A5"/>
    <mergeCell ref="A6:A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32158CDE-F79F-42A7-A0D9-67FFA70C2560}">
          <x14:formula1>
            <xm:f>'C:\Users\Elohor.Abah\AppData\Local\Microsoft\Windows\INetCache\Content.Outlook\ANC7XW9U\[MRTA OP19 (CAPEX  OPEX) BUDGET STATUS - Workshop (003).xlsx]Sheet1'!#REF!</xm:f>
          </x14:formula1>
          <xm:sqref>H8:H9</xm:sqref>
        </x14:dataValidation>
        <x14:dataValidation type="list" allowBlank="1" showInputMessage="1" showErrorMessage="1" xr:uid="{C21D5F15-E3B8-4942-9B49-97E730634E81}">
          <x14:formula1>
            <xm:f>'C:\Users\Elohor.Abah\AppData\Local\Microsoft\Windows\INetCache\Content.Outlook\ANC7XW9U\[MRTA OP19 (CAPEX  OPEX) BUDGET STATUS_ (003).xlsx]Sheet1'!#REF!</xm:f>
          </x14:formula1>
          <xm:sqref>H11:H97 H2:H6</xm:sqref>
        </x14:dataValidation>
        <x14:dataValidation type="list" allowBlank="1" showInputMessage="1" showErrorMessage="1" xr:uid="{7788ADD5-A34C-40BF-A53F-15AA9685D0EC}">
          <x14:formula1>
            <xm:f>'C:\Users\Elohor.Abah\AppData\Local\Microsoft\Windows\INetCache\Content.Outlook\ANC7XW9U\[MRTA OP19 (CAPEX  OPEX) BUDGET STATUS_.xlsx]Sheet1'!#REF!</xm:f>
          </x14:formula1>
          <xm:sqref>H7</xm:sqref>
        </x14:dataValidation>
        <x14:dataValidation type="list" allowBlank="1" showInputMessage="1" showErrorMessage="1" xr:uid="{611907DC-61B4-4D26-8E85-75D996C2540E}">
          <x14:formula1>
            <xm:f>'[MRTA OP19 (CAPEX  OPEX) BUDGET STATUS (002) (004).xlsx]Sheet1'!#REF!</xm:f>
          </x14:formula1>
          <xm:sqref>H10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MRTA CAPEX 2020 BUDGET</vt:lpstr>
      <vt:lpstr>Dropped items</vt:lpstr>
      <vt:lpstr>Sheet1</vt:lpstr>
      <vt:lpstr>2020 EMERGING SCOPE </vt:lpstr>
      <vt:lpstr>2020 DEFERRED SCOPE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Abah, Elohor SPDC-UPO/G/USTN</dc:creator>
  <cp:lastModifiedBy>Aneke, Nnaemeka C SPDC-UPO/G/UST</cp:lastModifiedBy>
  <dcterms:created xsi:type="dcterms:W3CDTF">2020-02-12T10:55:32Z</dcterms:created>
  <dcterms:modified xsi:type="dcterms:W3CDTF">2020-06-30T09:03:54Z</dcterms:modified>
</cp:coreProperties>
</file>