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inna.Obioha\Desktop\"/>
    </mc:Choice>
  </mc:AlternateContent>
  <xr:revisionPtr revIDLastSave="0" documentId="8_{7F731790-8B09-42CB-A87E-99358EE96FA5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5" l="1"/>
  <c r="E21" i="5"/>
  <c r="F23" i="5" l="1"/>
  <c r="E30" i="5"/>
  <c r="E29" i="5"/>
  <c r="E28" i="5"/>
  <c r="E27" i="5"/>
  <c r="F30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<sst xmlns="http://schemas.openxmlformats.org/spreadsheetml/2006/main" count="305" uniqueCount="135">
  <si>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</si>
  <si>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</si>
  <si>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</si>
  <si>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</si>
  <si>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</si>
  <si>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</si>
  <si>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</si>
  <si>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</si>
  <si>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</si>
  <si>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</si>
  <si>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</si>
  <si>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</si>
  <si>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</si>
  <si>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</si>
  <si>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</si>
  <si>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</si>
  <si>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</si>
  <si>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</si>
  <si>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</si>
  <si>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</si>
  <si>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</si>
  <si>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</si>
  <si>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</si>
  <si>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</si>
  <si>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</si>
  <si>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</si>
  <si>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</si>
  <si>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</si>
  <si>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</si>
  <si>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</si>
  <si>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</si>
  <si>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</si>
  <si>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</si>
  <si>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</si>
  <si>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</si>
  <si>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</si>
  <si>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</si>
  <si>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</si>
  <si>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</si>
  <si>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</si>
  <si>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</si>
  <si>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</si>
  <si>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</si>
  <si>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</si>
  <si>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</si>
  <si>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</si>
  <si>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</si>
  <si>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</si>
  <si>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</si>
  <si>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</si>
  <si>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</si>
  <si>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</si>
  <si>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</si>
  <si>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</si>
  <si>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</si>
  <si>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</si>
  <si>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</si>
  <si>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</si>
  <si>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</si>
  <si>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</si>
  <si>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</si>
  <si>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</si>
  <si>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</si>
  <si>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</si>
  <si>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</si>
  <si>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</si>
  <si>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</si>
  <si>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</si>
  <si>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</si>
  <si>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</si>
  <si>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</si>
  <si>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</si>
  <si>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</si>
  <si>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</si>
  <si>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</si>
  <si>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</si>
  <si>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</si>
  <si>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</si>
  <si>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</si>
  <si>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</si>
  <si>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</si>
  <si>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</si>
  <si>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</si>
  <si>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</si>
  <si>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</si>
  <si>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</si>
  <si>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</si>
  <si>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</si>
  <si>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</si>
  <si>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</si>
  <si>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</si>
  <si>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</si>
  <si>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</si>
  <si>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</si>
  <si>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</si>
  <si>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</si>
  <si>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</si>
  <si>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</si>
  <si>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</si>
  <si>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</si>
  <si>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</si>
  <si>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</si>
  <si>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</si>
  <si>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</si>
  <si>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</si>
  <si>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</si>
  <si>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</si>
  <si>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</si>
  <si>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</si>
  <si>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</si>
  <si>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</si>
  <si>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</si>
  <si>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</si>
  <si>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</si>
  <si>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</si>
  <si>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</si>
  <si>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</si>
  <si>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</si>
  <si>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</si>
  <si>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</si>
  <si>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</si>
  <si>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</si>
  <si>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</si>
  <si>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</si>
  <si>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</si>
  <si>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</si>
  <si>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</si>
  <si>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</si>
  <si>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</si>
  <si>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</si>
  <si>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</si>
  <si>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</si>
  <si>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GUIDELINE (please read)</t>
  </si>
  <si>
    <t>SNEPCO - OML 135 - Bolia Chota</t>
  </si>
  <si>
    <t>SNEPCO - OML 135 - Nwa Doro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</si>
</sst>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9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="115" zoomScaleNormal="115" workbookViewId="0">
      <selection activeCell="D23" sqref="D23"/>
    </sheetView>
  </sheetViews>
  <sheetFormatPr defaultRowHeight="15" x14ac:dyDescent="0.25"/>
  <cols>
    <col min="1" max="1" width="8.7109375" style="88"/>
    <col min="2" max="2" width="14.42578125" style="88" customWidth="1"/>
    <col min="3" max="3" width="68.5703125" style="88" customWidth="1"/>
    <col min="4" max="4" width="30.42578125" style="88" customWidth="1"/>
    <col min="5" max="5" width="8.5703125" style="88" hidden="1" customWidth="1"/>
    <col min="6" max="6" width="28.5703125" style="135" customWidth="1"/>
    <col min="7" max="7" width="17.42578125" style="88" customWidth="1"/>
    <col min="8" max="8" width="4.85546875" style="88" customWidth="1"/>
    <col min="9" max="9" width="4.570312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5703125" customWidth="1"/>
    <col min="19" max="19" width="11.85546875" customWidth="1"/>
  </cols>
  <sheetData>
    <row r="1" spans="2:22" ht="21.6" customHeight="1" thickBot="1" x14ac:dyDescent="0.3"/>
    <row r="2" spans="2:22" ht="30.6" customHeight="1" thickBot="1" x14ac:dyDescent="0.3">
      <c r="C2" s="157" t="s">
        <v>121</v>
      </c>
      <c r="D2" s="158"/>
      <c r="E2" s="158"/>
      <c r="F2" s="159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5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70</v>
      </c>
      <c r="D4" s="92" t="s">
        <v>62</v>
      </c>
      <c r="E4" s="93" t="s">
        <v>61</v>
      </c>
      <c r="F4" s="136" t="s">
        <v>64</v>
      </c>
      <c r="G4" s="94"/>
      <c r="H4" s="94"/>
      <c r="I4" s="95"/>
      <c r="J4" s="89"/>
      <c r="K4" s="96" t="s">
        <v>110</v>
      </c>
      <c r="L4" s="89"/>
      <c r="M4" s="89" t="s">
        <v>98</v>
      </c>
      <c r="N4" s="95"/>
      <c r="O4" s="97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25">
      <c r="B5" s="89"/>
      <c r="C5" s="98" t="s">
        <v>99</v>
      </c>
      <c r="D5" s="99">
        <v>0.97</v>
      </c>
      <c r="E5" s="100">
        <v>0.3</v>
      </c>
      <c r="F5" s="137">
        <v>0.87</v>
      </c>
      <c r="G5" s="101"/>
      <c r="H5" s="102"/>
      <c r="I5" s="89"/>
      <c r="J5" s="89"/>
      <c r="K5" s="96" t="s">
        <v>111</v>
      </c>
      <c r="L5" s="89"/>
      <c r="M5" s="89" t="s">
        <v>89</v>
      </c>
      <c r="N5" s="89"/>
      <c r="O5" s="98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25">
      <c r="B6" s="89"/>
      <c r="C6" s="98" t="s">
        <v>100</v>
      </c>
      <c r="D6" s="99">
        <v>0.97</v>
      </c>
      <c r="E6" s="100">
        <v>0.66669999999999996</v>
      </c>
      <c r="F6" s="137">
        <v>0.87</v>
      </c>
      <c r="G6" s="101"/>
      <c r="H6" s="102"/>
      <c r="I6" s="89"/>
      <c r="J6" s="89"/>
      <c r="K6" s="103"/>
      <c r="L6" s="89"/>
      <c r="M6" s="89" t="s">
        <v>90</v>
      </c>
      <c r="N6" s="89"/>
      <c r="O6" s="98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25">
      <c r="B7" s="89"/>
      <c r="C7" s="104" t="s">
        <v>101</v>
      </c>
      <c r="D7" s="99">
        <v>0.97</v>
      </c>
      <c r="E7" s="100">
        <v>0.15</v>
      </c>
      <c r="F7" s="137">
        <v>0.87</v>
      </c>
      <c r="G7" s="101"/>
      <c r="H7" s="102"/>
      <c r="I7" s="89"/>
      <c r="J7" s="89"/>
      <c r="K7" s="96" t="s">
        <v>67</v>
      </c>
      <c r="L7" s="89"/>
      <c r="M7" s="89" t="s">
        <v>91</v>
      </c>
      <c r="N7" s="105"/>
      <c r="O7" s="104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450000000000003" hidden="1" customHeight="1" x14ac:dyDescent="0.25">
      <c r="B8" s="89"/>
      <c r="C8" s="104" t="s">
        <v>102</v>
      </c>
      <c r="D8" s="99">
        <v>0.97</v>
      </c>
      <c r="E8" s="100">
        <v>0.3</v>
      </c>
      <c r="F8" s="137">
        <v>0.87</v>
      </c>
      <c r="G8" s="101"/>
      <c r="H8" s="102"/>
      <c r="I8" s="89"/>
      <c r="J8" s="89"/>
      <c r="K8" s="96" t="s">
        <v>85</v>
      </c>
      <c r="L8" s="89"/>
      <c r="M8" s="89" t="s">
        <v>92</v>
      </c>
      <c r="N8" s="89"/>
      <c r="O8" s="104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25">
      <c r="B9" s="89"/>
      <c r="C9" s="104" t="s">
        <v>103</v>
      </c>
      <c r="D9" s="99">
        <v>0.97</v>
      </c>
      <c r="E9" s="100">
        <v>0.2767</v>
      </c>
      <c r="F9" s="137">
        <v>0.87</v>
      </c>
      <c r="G9" s="101"/>
      <c r="H9" s="102"/>
      <c r="I9" s="89"/>
      <c r="J9" s="90"/>
      <c r="K9" s="96" t="s">
        <v>86</v>
      </c>
      <c r="L9" s="90"/>
      <c r="M9" s="89" t="s">
        <v>93</v>
      </c>
      <c r="N9" s="90"/>
      <c r="O9" s="104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25">
      <c r="B10" s="89"/>
      <c r="C10" s="104" t="s">
        <v>93</v>
      </c>
      <c r="D10" s="99">
        <v>0.94</v>
      </c>
      <c r="E10" s="100">
        <v>1</v>
      </c>
      <c r="F10" s="137">
        <v>0.7</v>
      </c>
      <c r="G10" s="101"/>
      <c r="H10" s="102"/>
      <c r="I10" s="106"/>
      <c r="J10" s="89"/>
      <c r="K10" s="107"/>
      <c r="L10" s="90"/>
      <c r="M10" s="89" t="s">
        <v>94</v>
      </c>
      <c r="N10" s="90"/>
      <c r="O10" s="104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25">
      <c r="B11" s="89"/>
      <c r="C11" s="98" t="s">
        <v>104</v>
      </c>
      <c r="D11" s="99">
        <v>0.67</v>
      </c>
      <c r="E11" s="100">
        <v>0.55000000000000004</v>
      </c>
      <c r="F11" s="137">
        <v>0.28000000000000003</v>
      </c>
      <c r="G11" s="101"/>
      <c r="H11" s="102"/>
      <c r="I11" s="89"/>
      <c r="J11" s="89"/>
      <c r="K11" s="103"/>
      <c r="L11" s="90"/>
      <c r="M11" s="89" t="s">
        <v>95</v>
      </c>
      <c r="N11" s="90"/>
      <c r="O11" s="98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25">
      <c r="B12" s="89"/>
      <c r="C12" s="98" t="s">
        <v>105</v>
      </c>
      <c r="D12" s="99">
        <v>0.67</v>
      </c>
      <c r="E12" s="100">
        <v>0.44</v>
      </c>
      <c r="F12" s="137">
        <v>0.28000000000000003</v>
      </c>
      <c r="G12" s="101"/>
      <c r="H12" s="102"/>
      <c r="I12" s="89"/>
      <c r="J12" s="89"/>
      <c r="K12" s="103"/>
      <c r="L12" s="90"/>
      <c r="M12" s="89" t="s">
        <v>96</v>
      </c>
      <c r="N12" s="90"/>
      <c r="O12" s="98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25">
      <c r="B13" s="89"/>
      <c r="C13" s="98" t="s">
        <v>106</v>
      </c>
      <c r="D13" s="99">
        <v>0.61</v>
      </c>
      <c r="E13" s="100">
        <v>1</v>
      </c>
      <c r="F13" s="137">
        <v>0.33</v>
      </c>
      <c r="G13" s="101"/>
      <c r="H13" s="102"/>
      <c r="I13" s="89"/>
      <c r="J13" s="89"/>
      <c r="K13" s="108"/>
      <c r="L13" s="90"/>
      <c r="M13" s="89" t="s">
        <v>97</v>
      </c>
      <c r="N13" s="90"/>
      <c r="O13" s="98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.75" hidden="1" thickBot="1" x14ac:dyDescent="0.3">
      <c r="B14" s="89"/>
      <c r="C14" s="109" t="s">
        <v>107</v>
      </c>
      <c r="D14" s="110">
        <v>1</v>
      </c>
      <c r="E14" s="111">
        <v>1</v>
      </c>
      <c r="F14" s="13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hidden="1" thickBot="1" x14ac:dyDescent="0.3">
      <c r="B15" s="89"/>
      <c r="C15" s="98" t="s">
        <v>133</v>
      </c>
      <c r="D15" s="110">
        <v>1</v>
      </c>
      <c r="E15" s="134">
        <v>0.33</v>
      </c>
      <c r="F15" s="138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98" t="s">
        <v>134</v>
      </c>
      <c r="D16" s="110">
        <v>1</v>
      </c>
      <c r="E16" s="100">
        <v>0.27800000000000002</v>
      </c>
      <c r="F16" s="138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.75" thickBot="1" x14ac:dyDescent="0.3">
      <c r="B17" s="89"/>
      <c r="C17" s="105"/>
      <c r="D17" s="89"/>
      <c r="E17" s="103"/>
      <c r="F17" s="139"/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6"/>
      <c r="R17" s="117"/>
      <c r="S17" s="50"/>
      <c r="T17" s="48"/>
    </row>
    <row r="18" spans="2:20" ht="15.75" thickBot="1" x14ac:dyDescent="0.3">
      <c r="C18" s="120" t="s">
        <v>132</v>
      </c>
      <c r="D18" s="121" t="s">
        <v>119</v>
      </c>
      <c r="E18" s="122"/>
      <c r="F18" s="140"/>
    </row>
    <row r="19" spans="2:20" x14ac:dyDescent="0.25">
      <c r="C19" s="123" t="s">
        <v>118</v>
      </c>
      <c r="D19" s="145" t="s">
        <v>109</v>
      </c>
      <c r="E19" s="112"/>
      <c r="F19" s="141"/>
    </row>
    <row r="20" spans="2:20" ht="15.6" customHeight="1" x14ac:dyDescent="0.25">
      <c r="C20" s="85"/>
      <c r="D20" s="154"/>
      <c r="E20" s="155"/>
      <c r="F20" s="156"/>
    </row>
    <row r="21" spans="2:20" ht="16.5" thickBot="1" x14ac:dyDescent="0.3">
      <c r="C21" s="85" t="s">
        <v>114</v>
      </c>
      <c r="D21" s="146" t="s">
        <v>111</v>
      </c>
      <c r="E21" s="126">
        <f>IF(D21=$K$4,(VLOOKUP(D23,$C$5:$F$16,2,FALSE)),(VLOOKUP(D23,$C$5:$F$16,4,FALSE)))</f>
        <v>0.87</v>
      </c>
      <c r="F21" s="147">
        <v>999996</v>
      </c>
    </row>
    <row r="22" spans="2:20" x14ac:dyDescent="0.25">
      <c r="C22" s="86" t="s">
        <v>115</v>
      </c>
      <c r="D22" s="148" t="s">
        <v>112</v>
      </c>
      <c r="E22" s="128"/>
      <c r="F22" s="142">
        <v>0</v>
      </c>
      <c r="H22" s="150" t="s">
        <v>57</v>
      </c>
      <c r="I22" s="151"/>
      <c r="J22" s="118" t="s">
        <v>68</v>
      </c>
    </row>
    <row r="23" spans="2:20" ht="15.75" thickBot="1" x14ac:dyDescent="0.3">
      <c r="C23" s="85" t="s">
        <v>113</v>
      </c>
      <c r="D23" s="149" t="s">
        <v>99</v>
      </c>
      <c r="E23" s="114">
        <f>VLOOKUP(D23,$C$4:$F$16,3,FALSE)</f>
        <v>0.3</v>
      </c>
      <c r="F23" s="133">
        <f>(F21-F22)*E23*E21</f>
        <v>260998.95599999998</v>
      </c>
      <c r="H23" s="152"/>
      <c r="I23" s="153"/>
      <c r="J23" s="119" t="s">
        <v>59</v>
      </c>
    </row>
    <row r="24" spans="2:20" ht="27" thickBot="1" x14ac:dyDescent="0.3">
      <c r="C24" s="86" t="s">
        <v>126</v>
      </c>
    </row>
    <row r="25" spans="2:20" ht="13.5" customHeight="1" thickBot="1" x14ac:dyDescent="0.3">
      <c r="C25" s="85" t="s">
        <v>122</v>
      </c>
      <c r="D25" s="122" t="s">
        <v>120</v>
      </c>
      <c r="E25" s="122"/>
      <c r="F25" s="140"/>
    </row>
    <row r="26" spans="2:20" x14ac:dyDescent="0.25">
      <c r="C26" s="85" t="s">
        <v>124</v>
      </c>
      <c r="D26" s="112" t="s">
        <v>108</v>
      </c>
      <c r="E26" s="112"/>
      <c r="F26" s="141"/>
    </row>
    <row r="27" spans="2:20" x14ac:dyDescent="0.25">
      <c r="C27" s="85" t="s">
        <v>125</v>
      </c>
      <c r="D27" s="129" t="s">
        <v>67</v>
      </c>
      <c r="E27" s="99">
        <f>IF(D27=$K$7,(VLOOKUP(D30,$O$4:$S$16,3,FALSE)),IF(D27=$K$8,(VLOOKUP(D30,$O$4:S$16,4,FALSE)),(VLOOKUP(D30,$O$4:S$16,5,FALSE))))</f>
        <v>1.93</v>
      </c>
      <c r="F27" s="142">
        <v>0</v>
      </c>
    </row>
    <row r="28" spans="2:20" x14ac:dyDescent="0.25">
      <c r="C28" s="85" t="s">
        <v>127</v>
      </c>
      <c r="D28" s="131" t="s">
        <v>123</v>
      </c>
      <c r="E28" s="113">
        <f>(VLOOKUP(D30,$C$5:$F$16,3,FALSE))</f>
        <v>1</v>
      </c>
      <c r="F28" s="142">
        <v>0</v>
      </c>
    </row>
    <row r="29" spans="2:20" x14ac:dyDescent="0.25">
      <c r="C29" s="85" t="s">
        <v>128</v>
      </c>
      <c r="D29" s="127" t="s">
        <v>112</v>
      </c>
      <c r="E29" s="113">
        <f>(VLOOKUP(D30,$C$5:$F$16,4,FALSE))</f>
        <v>0.33</v>
      </c>
      <c r="F29" s="142">
        <v>0</v>
      </c>
    </row>
    <row r="30" spans="2:20" ht="27" thickBot="1" x14ac:dyDescent="0.3">
      <c r="C30" s="86" t="s">
        <v>130</v>
      </c>
      <c r="D30" s="130" t="s">
        <v>106</v>
      </c>
      <c r="E30" s="114">
        <f>VLOOKUP(D30,$O$4:$S$16,2,FALSE)</f>
        <v>1</v>
      </c>
      <c r="F30" s="132">
        <f>(((F28/366)*F27*E30*E27)*1000)-(F29*E29*E28)</f>
        <v>0</v>
      </c>
      <c r="G30" s="144"/>
    </row>
    <row r="31" spans="2:20" ht="13.5" customHeight="1" x14ac:dyDescent="0.25">
      <c r="C31" s="85" t="s">
        <v>129</v>
      </c>
    </row>
    <row r="32" spans="2:20" ht="8.4499999999999993" customHeight="1" thickBot="1" x14ac:dyDescent="0.3">
      <c r="C32" s="87"/>
      <c r="D32" s="95"/>
      <c r="E32" s="89"/>
      <c r="F32" s="139"/>
      <c r="G32" s="107"/>
      <c r="H32" s="90"/>
    </row>
    <row r="33" spans="3:8" ht="7.5" customHeight="1" x14ac:dyDescent="0.25">
      <c r="D33" s="89"/>
      <c r="E33" s="89"/>
      <c r="F33" s="139"/>
      <c r="G33" s="103"/>
      <c r="H33" s="90"/>
    </row>
    <row r="34" spans="3:8" ht="11.1" customHeight="1" x14ac:dyDescent="0.25">
      <c r="D34" s="115"/>
      <c r="E34" s="89"/>
      <c r="F34" s="139"/>
      <c r="G34" s="103"/>
      <c r="H34" s="90"/>
    </row>
    <row r="35" spans="3:8" ht="8.4499999999999993" customHeight="1" thickBot="1" x14ac:dyDescent="0.3">
      <c r="C35" s="90"/>
      <c r="D35" s="105"/>
      <c r="E35" s="89"/>
      <c r="F35" s="139"/>
      <c r="G35" s="108"/>
      <c r="H35" s="90"/>
    </row>
    <row r="36" spans="3:8" ht="26.25" x14ac:dyDescent="0.25">
      <c r="C36" s="124" t="s">
        <v>117</v>
      </c>
      <c r="D36" s="90"/>
      <c r="E36" s="90"/>
      <c r="F36" s="143"/>
      <c r="G36" s="90"/>
      <c r="H36" s="90"/>
    </row>
    <row r="37" spans="3:8" ht="15.75" thickBot="1" x14ac:dyDescent="0.3">
      <c r="C37" s="125" t="s">
        <v>116</v>
      </c>
      <c r="D37" s="95"/>
      <c r="E37" s="89"/>
      <c r="F37" s="139"/>
      <c r="G37" s="107"/>
      <c r="H37" s="90"/>
    </row>
    <row r="38" spans="3:8" x14ac:dyDescent="0.25">
      <c r="C38" s="90"/>
      <c r="D38" s="89"/>
      <c r="E38" s="89"/>
      <c r="F38" s="139"/>
      <c r="G38" s="103"/>
      <c r="H38" s="90"/>
    </row>
    <row r="39" spans="3:8" x14ac:dyDescent="0.25">
      <c r="C39" s="90"/>
      <c r="D39" s="115"/>
      <c r="E39" s="89"/>
      <c r="F39" s="139"/>
      <c r="G39" s="103"/>
      <c r="H39" s="90"/>
    </row>
    <row r="40" spans="3:8" x14ac:dyDescent="0.25">
      <c r="C40" s="90"/>
      <c r="D40" s="105"/>
      <c r="E40" s="89"/>
      <c r="F40" s="139"/>
      <c r="G40" s="108"/>
      <c r="H40" s="90"/>
    </row>
    <row r="41" spans="3:8" x14ac:dyDescent="0.25">
      <c r="C41" s="90"/>
      <c r="D41" s="90"/>
      <c r="E41" s="90"/>
      <c r="F41" s="143"/>
      <c r="G41" s="90"/>
      <c r="H41" s="90"/>
    </row>
    <row r="42" spans="3:8" x14ac:dyDescent="0.25">
      <c r="C42" s="90"/>
      <c r="D42" s="90"/>
      <c r="E42" s="90"/>
      <c r="F42" s="143"/>
      <c r="G42" s="90"/>
      <c r="H42" s="90"/>
    </row>
    <row r="43" spans="3:8" x14ac:dyDescent="0.25">
      <c r="C43" s="90"/>
      <c r="D43" s="90"/>
      <c r="E43" s="90"/>
      <c r="F43" s="143"/>
      <c r="G43" s="90"/>
      <c r="H43" s="90"/>
    </row>
    <row r="44" spans="3:8" x14ac:dyDescent="0.2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85546875" style="1" customWidth="1"/>
    <col min="2" max="2" width="26.85546875" style="1" bestFit="1" customWidth="1"/>
    <col min="3" max="3" width="12" style="1" customWidth="1"/>
    <col min="4" max="6" width="20.7109375" style="1"/>
    <col min="7" max="7" width="26.855468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2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2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2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2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5.5" x14ac:dyDescent="0.2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5.5" x14ac:dyDescent="0.2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25" thickBot="1" x14ac:dyDescent="0.2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25" thickBot="1" x14ac:dyDescent="0.2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25" thickBot="1" x14ac:dyDescent="0.25">
      <c r="K11" s="19" t="s">
        <v>9</v>
      </c>
    </row>
    <row r="12" spans="2:11" ht="13.5" thickBot="1" x14ac:dyDescent="0.25"/>
    <row r="13" spans="2:11" ht="13.5" thickBot="1" x14ac:dyDescent="0.25">
      <c r="B13" s="10" t="s">
        <v>35</v>
      </c>
      <c r="C13" s="11" t="s">
        <v>1</v>
      </c>
      <c r="D13" s="12" t="s">
        <v>4</v>
      </c>
    </row>
    <row r="14" spans="2:11" x14ac:dyDescent="0.2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2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2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2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5.5" x14ac:dyDescent="0.2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25">
      <c r="G22" s="19" t="s">
        <v>9</v>
      </c>
      <c r="H22" s="20">
        <v>0.2767</v>
      </c>
      <c r="I22" s="21">
        <f>I17*H22</f>
        <v>0.1073596</v>
      </c>
    </row>
    <row r="23" spans="2:9" x14ac:dyDescent="0.2">
      <c r="B23" s="39" t="s">
        <v>57</v>
      </c>
      <c r="C23" s="40"/>
      <c r="D23" s="41" t="s">
        <v>58</v>
      </c>
    </row>
    <row r="24" spans="2:9" ht="13.5" thickBot="1" x14ac:dyDescent="0.25">
      <c r="B24" s="42"/>
      <c r="C24" s="43"/>
      <c r="D24" s="44" t="s">
        <v>59</v>
      </c>
    </row>
    <row r="25" spans="2:9" x14ac:dyDescent="0.2">
      <c r="G25" s="10" t="s">
        <v>32</v>
      </c>
      <c r="H25" s="28" t="s">
        <v>1</v>
      </c>
      <c r="I25" s="29" t="s">
        <v>4</v>
      </c>
    </row>
    <row r="26" spans="2:9" x14ac:dyDescent="0.2">
      <c r="G26" s="30" t="s">
        <v>20</v>
      </c>
      <c r="H26" s="9">
        <v>5</v>
      </c>
      <c r="I26" s="31"/>
    </row>
    <row r="27" spans="2:9" x14ac:dyDescent="0.2">
      <c r="G27" s="26" t="s">
        <v>21</v>
      </c>
      <c r="H27" s="9">
        <v>365</v>
      </c>
      <c r="I27" s="31"/>
    </row>
    <row r="28" spans="2:9" x14ac:dyDescent="0.2">
      <c r="G28" s="16" t="s">
        <v>12</v>
      </c>
      <c r="H28" s="2">
        <v>15.65</v>
      </c>
      <c r="I28" s="27">
        <f>(H27/365)*H28*H26</f>
        <v>78.25</v>
      </c>
    </row>
    <row r="29" spans="2:9" x14ac:dyDescent="0.2">
      <c r="G29" s="16" t="s">
        <v>13</v>
      </c>
      <c r="H29" s="2">
        <v>0.3</v>
      </c>
      <c r="I29" s="17">
        <f>I28*H29</f>
        <v>23.474999999999998</v>
      </c>
    </row>
    <row r="30" spans="2:9" x14ac:dyDescent="0.2">
      <c r="G30" s="16" t="s">
        <v>8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18</v>
      </c>
      <c r="H31" s="2">
        <v>0.15</v>
      </c>
      <c r="I31" s="17">
        <f>I28*H31</f>
        <v>11.737499999999999</v>
      </c>
    </row>
    <row r="32" spans="2:9" ht="25.5" x14ac:dyDescent="0.2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9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0" width="5.28515625" style="1" customWidth="1"/>
    <col min="11" max="11" width="5.140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2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2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2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2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2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2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2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45" customHeight="1" x14ac:dyDescent="0.2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2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2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2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855468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49</v>
      </c>
      <c r="C2" s="35" t="s">
        <v>1</v>
      </c>
      <c r="D2" s="12" t="s">
        <v>4</v>
      </c>
    </row>
    <row r="3" spans="2:4" x14ac:dyDescent="0.25">
      <c r="B3" s="13" t="s">
        <v>0</v>
      </c>
      <c r="C3" s="2"/>
      <c r="D3" s="22">
        <v>1</v>
      </c>
    </row>
    <row r="4" spans="2:4" x14ac:dyDescent="0.25">
      <c r="B4" s="13" t="s">
        <v>50</v>
      </c>
      <c r="C4" s="2">
        <v>0.94</v>
      </c>
      <c r="D4" s="23">
        <f>D3*C4</f>
        <v>0.94</v>
      </c>
    </row>
    <row r="5" spans="2:4" ht="15.75" thickBot="1" x14ac:dyDescent="0.3">
      <c r="B5" s="36" t="s">
        <v>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51</v>
      </c>
      <c r="C10" s="35" t="s">
        <v>1</v>
      </c>
      <c r="D10" s="37" t="s">
        <v>4</v>
      </c>
    </row>
    <row r="11" spans="2:4" x14ac:dyDescent="0.25">
      <c r="B11" s="13" t="s">
        <v>10</v>
      </c>
      <c r="C11" s="2"/>
      <c r="D11" s="22">
        <v>1</v>
      </c>
    </row>
    <row r="12" spans="2:4" x14ac:dyDescent="0.25">
      <c r="B12" s="13" t="s">
        <v>52</v>
      </c>
      <c r="C12" s="2">
        <v>0.7</v>
      </c>
      <c r="D12" s="23">
        <f>D11*C12</f>
        <v>0.7</v>
      </c>
    </row>
    <row r="13" spans="2:4" ht="15.75" thickBot="1" x14ac:dyDescent="0.3">
      <c r="B13" s="36" t="s">
        <v>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53</v>
      </c>
      <c r="C18" s="35" t="s">
        <v>1</v>
      </c>
      <c r="D18" s="37" t="s">
        <v>4</v>
      </c>
    </row>
    <row r="19" spans="2:4" x14ac:dyDescent="0.25">
      <c r="B19" s="13" t="s">
        <v>54</v>
      </c>
      <c r="C19" s="8">
        <v>1</v>
      </c>
      <c r="D19" s="38"/>
    </row>
    <row r="20" spans="2:4" ht="17.100000000000001" customHeight="1" x14ac:dyDescent="0.25">
      <c r="B20" s="26" t="s">
        <v>21</v>
      </c>
      <c r="C20" s="8">
        <v>365</v>
      </c>
      <c r="D20" s="38"/>
    </row>
    <row r="21" spans="2:4" x14ac:dyDescent="0.25">
      <c r="B21" s="16" t="s">
        <v>56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55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57</v>
      </c>
      <c r="C25" s="40"/>
      <c r="D25" s="41" t="s">
        <v>58</v>
      </c>
    </row>
    <row r="26" spans="2:4" ht="15.75" thickBot="1" x14ac:dyDescent="0.3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42578125" customWidth="1"/>
    <col min="3" max="3" width="31.5703125" customWidth="1"/>
    <col min="4" max="4" width="24.5703125" customWidth="1"/>
    <col min="5" max="5" width="8.5703125" customWidth="1"/>
    <col min="6" max="7" width="10.5703125" customWidth="1"/>
    <col min="8" max="8" width="10.7109375" customWidth="1"/>
    <col min="9" max="9" width="14.85546875" customWidth="1"/>
    <col min="11" max="11" width="21.85546875" customWidth="1"/>
    <col min="15" max="15" width="22" customWidth="1"/>
    <col min="16" max="16" width="17.140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2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450000000000003" customHeight="1" x14ac:dyDescent="0.2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88</v>
      </c>
      <c r="E18" s="2"/>
      <c r="F18" s="46"/>
      <c r="G18" s="22">
        <v>1</v>
      </c>
    </row>
    <row r="19" spans="4:7" ht="15.75" thickBot="1" x14ac:dyDescent="0.3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81</v>
      </c>
      <c r="E21" s="35" t="s">
        <v>1</v>
      </c>
      <c r="F21" s="45" t="s">
        <v>60</v>
      </c>
      <c r="G21" s="12"/>
    </row>
    <row r="22" spans="4:7" x14ac:dyDescent="0.25">
      <c r="D22" s="13" t="s">
        <v>88</v>
      </c>
      <c r="E22" s="2"/>
      <c r="F22" s="46"/>
      <c r="G22" s="22">
        <v>1</v>
      </c>
    </row>
    <row r="23" spans="4:7" ht="15.75" thickBot="1" x14ac:dyDescent="0.3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25">
      <c r="D26" s="13" t="s">
        <v>67</v>
      </c>
      <c r="E26" s="2"/>
      <c r="F26" s="46"/>
      <c r="G26" s="22">
        <v>1</v>
      </c>
    </row>
    <row r="27" spans="4:7" x14ac:dyDescent="0.25">
      <c r="D27" s="26" t="s">
        <v>21</v>
      </c>
      <c r="E27" s="73"/>
      <c r="F27" s="74"/>
      <c r="G27" s="75">
        <v>365</v>
      </c>
    </row>
    <row r="28" spans="4:7" ht="15.75" thickBot="1" x14ac:dyDescent="0.3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83</v>
      </c>
      <c r="E30" s="35" t="s">
        <v>1</v>
      </c>
      <c r="F30" s="45" t="s">
        <v>60</v>
      </c>
      <c r="G30" s="12"/>
    </row>
    <row r="31" spans="4:7" x14ac:dyDescent="0.25">
      <c r="D31" s="13" t="s">
        <v>85</v>
      </c>
      <c r="E31" s="2"/>
      <c r="F31" s="46"/>
      <c r="G31" s="22">
        <v>1</v>
      </c>
    </row>
    <row r="32" spans="4:7" x14ac:dyDescent="0.25">
      <c r="D32" s="26" t="s">
        <v>21</v>
      </c>
      <c r="E32" s="73"/>
      <c r="F32" s="74"/>
      <c r="G32" s="75">
        <v>365</v>
      </c>
    </row>
    <row r="33" spans="4:7" ht="15.75" thickBot="1" x14ac:dyDescent="0.3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84</v>
      </c>
      <c r="E35" s="35" t="s">
        <v>1</v>
      </c>
      <c r="F35" s="45" t="s">
        <v>60</v>
      </c>
      <c r="G35" s="12"/>
    </row>
    <row r="36" spans="4:7" x14ac:dyDescent="0.25">
      <c r="D36" s="13" t="s">
        <v>86</v>
      </c>
      <c r="E36" s="2"/>
      <c r="F36" s="46"/>
      <c r="G36" s="22">
        <v>1</v>
      </c>
    </row>
    <row r="37" spans="4:7" x14ac:dyDescent="0.25">
      <c r="D37" s="26" t="s">
        <v>21</v>
      </c>
      <c r="E37" s="73"/>
      <c r="F37" s="74"/>
      <c r="G37" s="75">
        <v>365</v>
      </c>
    </row>
    <row r="38" spans="4:7" ht="15.75" thickBot="1" x14ac:dyDescent="0.3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Obioha, Obinna O SPDC-UPO/G/PLK</cp:lastModifiedBy>
  <dcterms:created xsi:type="dcterms:W3CDTF">2019-03-08T09:08:42Z</dcterms:created>
  <dcterms:modified xsi:type="dcterms:W3CDTF">2021-03-13T13:54:04Z</dcterms:modified>
</cp:coreProperties>
</file>