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NG01023452\SAVING\"/>
    </mc:Choice>
  </mc:AlternateContent>
  <xr:revisionPtr revIDLastSave="0" documentId="13_ncr:1_{AA80E681-B49B-41C2-AE1E-0D14B27A4620}" xr6:coauthVersionLast="47" xr6:coauthVersionMax="47" xr10:uidLastSave="{00000000-0000-0000-0000-000000000000}"/>
  <bookViews>
    <workbookView xWindow="-120" yWindow="-120" windowWidth="29040" windowHeight="15840" xr2:uid="{745D3A98-C51B-49B0-8904-41F97CCE6BFE}"/>
  </bookViews>
  <sheets>
    <sheet name="Sheet1" sheetId="1" r:id="rId1"/>
  </sheets>
  <definedNames>
    <definedName name="_xlnm.Print_Area" localSheetId="0">Sheet1!$B$1:$K$28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1" l="1"/>
  <c r="M19" i="1"/>
  <c r="J18" i="1"/>
  <c r="J17" i="1"/>
  <c r="J16" i="1"/>
  <c r="J15" i="1"/>
  <c r="J14" i="1"/>
  <c r="J10" i="1"/>
  <c r="J9" i="1"/>
  <c r="J8" i="1"/>
  <c r="J7" i="1"/>
  <c r="J6" i="1"/>
  <c r="J13" i="1"/>
  <c r="J5" i="1"/>
  <c r="K5" i="1" l="1"/>
  <c r="L5" i="1" l="1"/>
  <c r="M5" i="1" l="1"/>
  <c r="I19" i="1"/>
  <c r="K18" i="1"/>
  <c r="L18" i="1" s="1"/>
  <c r="M18" i="1" s="1"/>
  <c r="K17" i="1"/>
  <c r="L17" i="1" s="1"/>
  <c r="M17" i="1" s="1"/>
  <c r="K16" i="1"/>
  <c r="L16" i="1" s="1"/>
  <c r="M16" i="1" s="1"/>
  <c r="J19" i="1"/>
  <c r="K14" i="1"/>
  <c r="L14" i="1" s="1"/>
  <c r="M14" i="1" s="1"/>
  <c r="K13" i="1"/>
  <c r="L13" i="1" s="1"/>
  <c r="M13" i="1" l="1"/>
  <c r="K15" i="1"/>
  <c r="K19" i="1" l="1"/>
  <c r="L15" i="1"/>
  <c r="K8" i="1"/>
  <c r="L8" i="1" s="1"/>
  <c r="M8" i="1" s="1"/>
  <c r="M15" i="1" l="1"/>
  <c r="L19" i="1"/>
  <c r="I11" i="1"/>
  <c r="I30" i="1" l="1"/>
  <c r="K10" i="1"/>
  <c r="L10" i="1" s="1"/>
  <c r="M10" i="1" s="1"/>
  <c r="K9" i="1"/>
  <c r="L9" i="1" s="1"/>
  <c r="M9" i="1" s="1"/>
  <c r="K7" i="1"/>
  <c r="L7" i="1" s="1"/>
  <c r="M7" i="1" s="1"/>
  <c r="K6" i="1" l="1"/>
  <c r="L6" i="1" s="1"/>
  <c r="J11" i="1"/>
  <c r="M6" i="1" l="1"/>
  <c r="M11" i="1" s="1"/>
  <c r="L11" i="1"/>
  <c r="L30" i="1" s="1"/>
  <c r="J30" i="1"/>
  <c r="K11" i="1"/>
  <c r="K30" i="1" s="1"/>
</calcChain>
</file>

<file path=xl/sharedStrings.xml><?xml version="1.0" encoding="utf-8"?>
<sst xmlns="http://schemas.openxmlformats.org/spreadsheetml/2006/main" count="41" uniqueCount="29">
  <si>
    <t>POS &amp;Line items</t>
  </si>
  <si>
    <t>Description</t>
  </si>
  <si>
    <t>VENDORS</t>
  </si>
  <si>
    <t>CONTRACT NO</t>
  </si>
  <si>
    <t>AGREEMENT NO.</t>
  </si>
  <si>
    <t>P.O. Amount</t>
  </si>
  <si>
    <t>P.O. Amount Gross</t>
  </si>
  <si>
    <t>Actuall savings</t>
  </si>
  <si>
    <t>S/N</t>
  </si>
  <si>
    <t>Workshop</t>
  </si>
  <si>
    <t>Total</t>
  </si>
  <si>
    <t>Tatal with HCD</t>
  </si>
  <si>
    <t>Savings for 4 years</t>
  </si>
  <si>
    <t>Savigs for 1 year</t>
  </si>
  <si>
    <t>Savings for 2021 (Apr - Dec)</t>
  </si>
  <si>
    <t>PO Date</t>
  </si>
  <si>
    <t>OPEX</t>
  </si>
  <si>
    <t>CW558709</t>
  </si>
  <si>
    <t>PROVISION OF FUEL MANAGEMENT SERVICES</t>
  </si>
  <si>
    <t>HOECHY DEVELOPMENT LTD</t>
  </si>
  <si>
    <t>CW643406</t>
  </si>
  <si>
    <t>INTEGRATED OIL SHORE SERV. NIG.</t>
  </si>
  <si>
    <t>4510479187 &amp;item 80</t>
  </si>
  <si>
    <t xml:space="preserve">Pump maint &amp; Pressure test </t>
  </si>
  <si>
    <t>4510480771 &amp; Item 7</t>
  </si>
  <si>
    <t>Savings (%) based on budget (43.82%)</t>
  </si>
  <si>
    <t>FUSD</t>
  </si>
  <si>
    <t>17/03/2023</t>
  </si>
  <si>
    <t>4510485503 &amp;item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</si>
</sst>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Cambria"/>
      <family val="1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2" xfId="1" applyFont="1" applyBorder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Font="1"/>
    <xf numFmtId="0" fontId="0" fillId="0" borderId="7" xfId="0" applyFont="1" applyBorder="1"/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9" fontId="0" fillId="0" borderId="6" xfId="2" applyFont="1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" fontId="3" fillId="3" borderId="10" xfId="0" applyNumberFormat="1" applyFont="1" applyFill="1" applyBorder="1"/>
    <xf numFmtId="0" fontId="0" fillId="0" borderId="16" xfId="0" applyBorder="1" applyAlignment="1">
      <alignment horizontal="left"/>
    </xf>
    <xf numFmtId="0" fontId="0" fillId="0" borderId="16" xfId="0" applyBorder="1"/>
    <xf numFmtId="0" fontId="0" fillId="0" borderId="8" xfId="0" applyBorder="1"/>
    <xf numFmtId="164" fontId="2" fillId="3" borderId="8" xfId="0" applyNumberFormat="1" applyFont="1" applyFill="1" applyBorder="1"/>
    <xf numFmtId="164" fontId="5" fillId="2" borderId="9" xfId="1" applyFont="1" applyFill="1" applyBorder="1"/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left" indent="1"/>
    </xf>
    <xf numFmtId="0" fontId="0" fillId="0" borderId="17" xfId="0" applyBorder="1"/>
    <xf numFmtId="164" fontId="0" fillId="0" borderId="17" xfId="1" applyFont="1" applyBorder="1"/>
    <xf numFmtId="0" fontId="0" fillId="0" borderId="0" xfId="0"/>
    <xf numFmtId="164" fontId="0" fillId="0" borderId="20" xfId="1" applyFont="1" applyBorder="1"/>
    <xf numFmtId="0" fontId="0" fillId="0" borderId="18" xfId="0" applyBorder="1" applyAlignment="1">
      <alignment horizontal="left" indent="1"/>
    </xf>
    <xf numFmtId="0" fontId="0" fillId="0" borderId="18" xfId="0" applyBorder="1"/>
    <xf numFmtId="164" fontId="0" fillId="0" borderId="18" xfId="1" applyFont="1" applyBorder="1"/>
    <xf numFmtId="164" fontId="0" fillId="0" borderId="19" xfId="1" applyFont="1" applyBorder="1"/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0" fillId="0" borderId="7" xfId="0" applyFont="1" applyFill="1" applyBorder="1"/>
    <xf numFmtId="0" fontId="0" fillId="4" borderId="24" xfId="0" applyFont="1" applyFill="1" applyBorder="1"/>
    <xf numFmtId="0" fontId="0" fillId="4" borderId="21" xfId="0" applyFill="1" applyBorder="1" applyAlignment="1">
      <alignment horizontal="left"/>
    </xf>
    <xf numFmtId="0" fontId="0" fillId="4" borderId="21" xfId="0" applyFill="1" applyBorder="1"/>
    <xf numFmtId="0" fontId="0" fillId="4" borderId="22" xfId="0" applyFill="1" applyBorder="1"/>
    <xf numFmtId="0" fontId="2" fillId="4" borderId="22" xfId="0" applyFont="1" applyFill="1" applyBorder="1"/>
    <xf numFmtId="0" fontId="2" fillId="4" borderId="22" xfId="0" applyFont="1" applyFill="1" applyBorder="1" applyAlignment="1">
      <alignment wrapText="1"/>
    </xf>
    <xf numFmtId="0" fontId="2" fillId="4" borderId="23" xfId="0" applyFont="1" applyFill="1" applyBorder="1" applyAlignment="1">
      <alignment wrapText="1"/>
    </xf>
    <xf numFmtId="0" fontId="4" fillId="0" borderId="18" xfId="0" applyFont="1" applyBorder="1" applyAlignment="1">
      <alignment horizontal="center" vertical="center"/>
    </xf>
    <xf numFmtId="164" fontId="0" fillId="0" borderId="25" xfId="1" applyFont="1" applyBorder="1"/>
    <xf numFmtId="14" fontId="0" fillId="0" borderId="17" xfId="0" applyNumberFormat="1" applyBorder="1" applyAlignment="1">
      <alignment horizontal="left" indent="1"/>
    </xf>
    <xf numFmtId="14" fontId="0" fillId="0" borderId="18" xfId="0" applyNumberFormat="1" applyBorder="1" applyAlignment="1">
      <alignment horizontal="left" indent="1"/>
    </xf>
    <xf numFmtId="9" fontId="0" fillId="0" borderId="0" xfId="2" applyFont="1"/>
    <xf numFmtId="0" fontId="0" fillId="0" borderId="3" xfId="0" applyFont="1" applyBorder="1"/>
    <xf numFmtId="0" fontId="0" fillId="2" borderId="17" xfId="0" applyFill="1" applyBorder="1" applyAlignment="1">
      <alignment horizontal="left" indent="1"/>
    </xf>
    <xf numFmtId="14" fontId="0" fillId="2" borderId="17" xfId="0" applyNumberFormat="1" applyFill="1" applyBorder="1" applyAlignment="1">
      <alignment horizontal="left" indent="1"/>
    </xf>
    <xf numFmtId="0" fontId="0" fillId="2" borderId="17" xfId="0" applyFill="1" applyBorder="1"/>
    <xf numFmtId="164" fontId="0" fillId="2" borderId="17" xfId="1" applyFont="1" applyFill="1" applyBorder="1"/>
    <xf numFmtId="164" fontId="0" fillId="2" borderId="20" xfId="1" applyFont="1" applyFill="1" applyBorder="1"/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0" fontId="0" fillId="0" borderId="0" xfId="2" applyNumberFormat="1" applyFont="1"/>
    <xf numFmtId="0" fontId="2" fillId="4" borderId="26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43" fontId="0" fillId="0" borderId="2" xfId="0" applyNumberForma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77F0-B3E4-433F-AF77-06E88F7D9A0E}">
  <sheetPr>
    <pageSetUpPr fitToPage="1"/>
  </sheetPr>
  <dimension ref="B1:O31"/>
  <sheetViews>
    <sheetView tabSelected="1" zoomScaleNormal="100" workbookViewId="0">
      <selection activeCell="K5" sqref="K5"/>
    </sheetView>
  </sheetViews>
  <sheetFormatPr defaultRowHeight="15" x14ac:dyDescent="0.25"/>
  <cols>
    <col min="2" max="2" width="4.28515625" style="4" bestFit="1" customWidth="1"/>
    <col min="3" max="3" width="30" style="2" bestFit="1" customWidth="1"/>
    <col min="4" max="4" width="20.85546875" customWidth="1"/>
    <col min="5" max="5" width="15.140625" customWidth="1"/>
    <col min="6" max="6" width="22.140625" customWidth="1"/>
    <col min="7" max="7" width="13.7109375" style="26" customWidth="1"/>
    <col min="8" max="8" width="47.140625" customWidth="1"/>
    <col min="9" max="10" width="14.85546875" bestFit="1" customWidth="1"/>
    <col min="11" max="11" width="19.7109375" bestFit="1" customWidth="1"/>
    <col min="12" max="12" width="20" customWidth="1"/>
    <col min="13" max="13" width="19.7109375" bestFit="1" customWidth="1"/>
    <col min="14" max="14" width="9.5703125" style="46" bestFit="1" customWidth="1"/>
    <col min="15" max="15" width="9.5703125" bestFit="1" customWidth="1"/>
  </cols>
  <sheetData>
    <row r="1" spans="2:15" ht="24" thickBot="1" x14ac:dyDescent="0.4">
      <c r="B1" s="59" t="s">
        <v>18</v>
      </c>
      <c r="C1" s="60"/>
      <c r="D1" s="60"/>
      <c r="E1" s="60"/>
      <c r="F1" s="60"/>
      <c r="G1" s="60"/>
      <c r="H1" s="60"/>
      <c r="I1" s="60"/>
      <c r="J1" s="60"/>
      <c r="K1" s="61"/>
    </row>
    <row r="2" spans="2:15" ht="24" thickBot="1" x14ac:dyDescent="0.4">
      <c r="B2" s="14"/>
      <c r="C2" s="15"/>
      <c r="D2" s="15"/>
      <c r="E2" s="15"/>
      <c r="F2" s="15"/>
      <c r="G2" s="15"/>
      <c r="H2" s="15"/>
      <c r="I2" s="16">
        <v>45048</v>
      </c>
      <c r="J2" s="15"/>
      <c r="K2" s="15"/>
    </row>
    <row r="3" spans="2:15" ht="15.75" thickBot="1" x14ac:dyDescent="0.3">
      <c r="B3" s="5"/>
      <c r="C3" s="6"/>
      <c r="D3" s="7"/>
      <c r="E3" s="7"/>
      <c r="H3" s="6"/>
      <c r="I3" s="6"/>
    </row>
    <row r="4" spans="2:15" ht="30.75" thickBot="1" x14ac:dyDescent="0.3">
      <c r="B4" s="35" t="s">
        <v>8</v>
      </c>
      <c r="C4" s="36" t="s">
        <v>2</v>
      </c>
      <c r="D4" s="37" t="s">
        <v>3</v>
      </c>
      <c r="E4" s="37" t="s">
        <v>4</v>
      </c>
      <c r="F4" s="38" t="s">
        <v>0</v>
      </c>
      <c r="G4" s="38" t="s">
        <v>15</v>
      </c>
      <c r="H4" s="39" t="s">
        <v>1</v>
      </c>
      <c r="I4" s="40" t="s">
        <v>5</v>
      </c>
      <c r="J4" s="40" t="s">
        <v>6</v>
      </c>
      <c r="K4" s="41" t="s">
        <v>7</v>
      </c>
      <c r="L4" s="56" t="s">
        <v>25</v>
      </c>
      <c r="M4" s="57" t="s">
        <v>26</v>
      </c>
    </row>
    <row r="5" spans="2:15" ht="16.5" customHeight="1" x14ac:dyDescent="0.25">
      <c r="B5" s="34">
        <v>1</v>
      </c>
      <c r="C5" s="32" t="s">
        <v>19</v>
      </c>
      <c r="D5" s="22" t="s">
        <v>17</v>
      </c>
      <c r="E5" s="22">
        <v>4610057110</v>
      </c>
      <c r="F5" s="48" t="s">
        <v>22</v>
      </c>
      <c r="G5" s="49">
        <v>44631</v>
      </c>
      <c r="H5" s="50" t="s">
        <v>23</v>
      </c>
      <c r="I5" s="51">
        <v>7500000</v>
      </c>
      <c r="J5" s="51">
        <f>I5/43.78*100</f>
        <v>17131110.095934216</v>
      </c>
      <c r="K5" s="52">
        <f>J5-I5</f>
        <v>9631110.0959342159</v>
      </c>
      <c r="L5" s="3">
        <f>(K5*0.4382)</f>
        <v>4220352.4440383734</v>
      </c>
      <c r="M5" s="58">
        <f>L5/420</f>
        <v>10048.458200091365</v>
      </c>
      <c r="N5" s="55"/>
      <c r="O5" s="3"/>
    </row>
    <row r="6" spans="2:15" ht="16.5" customHeight="1" x14ac:dyDescent="0.25">
      <c r="B6" s="34"/>
      <c r="C6" s="32"/>
      <c r="D6" s="22"/>
      <c r="E6" s="22"/>
      <c r="F6" s="48" t="s">
        <v>28</v>
      </c>
      <c r="G6" s="49" t="s">
        <v>27</v>
      </c>
      <c r="H6" s="50" t="s">
        <v>23</v>
      </c>
      <c r="I6" s="51">
        <v>6500000</v>
      </c>
      <c r="J6" s="51">
        <f>I6/43.78*100</f>
        <v>14846962.083142987</v>
      </c>
      <c r="K6" s="52">
        <f t="shared" ref="K6:K10" si="0">J6-I6</f>
        <v>8346962.0831429865</v>
      </c>
      <c r="L6" s="3">
        <f>(K6*0.4382)</f>
        <v>3657638.7848332566</v>
      </c>
      <c r="M6" s="58">
        <f>L6/420</f>
        <v>8708.6637734125161</v>
      </c>
      <c r="O6" s="3"/>
    </row>
    <row r="7" spans="2:15" ht="16.5" customHeight="1" x14ac:dyDescent="0.25">
      <c r="B7" s="34"/>
      <c r="C7" s="32"/>
      <c r="D7" s="22"/>
      <c r="E7" s="22"/>
      <c r="F7" s="23"/>
      <c r="G7" s="44"/>
      <c r="H7" s="24"/>
      <c r="I7" s="25">
        <v>0</v>
      </c>
      <c r="J7" s="51">
        <f>I7/43.78*100</f>
        <v>0</v>
      </c>
      <c r="K7" s="27">
        <f t="shared" si="0"/>
        <v>0</v>
      </c>
      <c r="L7" s="3">
        <f t="shared" ref="L7:L10" si="1">(K7*0.4382)</f>
        <v>0</v>
      </c>
      <c r="M7" s="58">
        <f t="shared" ref="M7:M10" si="2">L7/420</f>
        <v>0</v>
      </c>
      <c r="O7" s="3"/>
    </row>
    <row r="8" spans="2:15" s="26" customFormat="1" ht="16.5" customHeight="1" x14ac:dyDescent="0.25">
      <c r="B8" s="34"/>
      <c r="C8" s="32"/>
      <c r="D8" s="22"/>
      <c r="E8" s="22"/>
      <c r="F8" s="23"/>
      <c r="G8" s="44"/>
      <c r="H8" s="24"/>
      <c r="I8" s="25">
        <v>0</v>
      </c>
      <c r="J8" s="51">
        <f>I8/43.78*100</f>
        <v>0</v>
      </c>
      <c r="K8" s="27">
        <f t="shared" ref="K8" si="3">J8-I8</f>
        <v>0</v>
      </c>
      <c r="L8" s="3">
        <f t="shared" si="1"/>
        <v>0</v>
      </c>
      <c r="M8" s="58">
        <f t="shared" si="2"/>
        <v>0</v>
      </c>
      <c r="N8" s="46"/>
      <c r="O8" s="3"/>
    </row>
    <row r="9" spans="2:15" ht="16.5" customHeight="1" x14ac:dyDescent="0.25">
      <c r="B9" s="34"/>
      <c r="C9" s="32"/>
      <c r="D9" s="22"/>
      <c r="E9" s="22"/>
      <c r="F9" s="23"/>
      <c r="G9" s="44"/>
      <c r="H9" s="24"/>
      <c r="I9" s="25">
        <v>0</v>
      </c>
      <c r="J9" s="51">
        <f>I9/43.78*100</f>
        <v>0</v>
      </c>
      <c r="K9" s="27">
        <f t="shared" si="0"/>
        <v>0</v>
      </c>
      <c r="L9" s="3">
        <f t="shared" si="1"/>
        <v>0</v>
      </c>
      <c r="M9" s="58">
        <f t="shared" si="2"/>
        <v>0</v>
      </c>
      <c r="O9" s="3"/>
    </row>
    <row r="10" spans="2:15" ht="16.5" customHeight="1" thickBot="1" x14ac:dyDescent="0.3">
      <c r="B10" s="34"/>
      <c r="C10" s="33"/>
      <c r="D10" s="42"/>
      <c r="E10" s="42"/>
      <c r="F10" s="28"/>
      <c r="G10" s="45"/>
      <c r="H10" s="29"/>
      <c r="I10" s="30">
        <v>0</v>
      </c>
      <c r="J10" s="51">
        <f>I10/43.78*100</f>
        <v>0</v>
      </c>
      <c r="K10" s="31">
        <f t="shared" si="0"/>
        <v>0</v>
      </c>
      <c r="L10" s="3">
        <f t="shared" si="1"/>
        <v>0</v>
      </c>
      <c r="M10" s="58">
        <f t="shared" si="2"/>
        <v>0</v>
      </c>
      <c r="O10" s="3"/>
    </row>
    <row r="11" spans="2:15" ht="26.25" customHeight="1" thickBot="1" x14ac:dyDescent="0.35">
      <c r="B11" s="47"/>
      <c r="C11" s="17"/>
      <c r="D11" s="18"/>
      <c r="E11" s="18"/>
      <c r="F11" s="19"/>
      <c r="G11" s="19"/>
      <c r="H11" s="19"/>
      <c r="I11" s="20">
        <f>SUM(I5:I10)</f>
        <v>14000000</v>
      </c>
      <c r="J11" s="20">
        <f>SUM(J5:J10)</f>
        <v>31978072.179077201</v>
      </c>
      <c r="K11" s="21">
        <f>SUM(K5:K10)</f>
        <v>17978072.179077201</v>
      </c>
      <c r="L11" s="21">
        <f>SUM(L5:L10)</f>
        <v>7877991.2288716305</v>
      </c>
      <c r="M11" s="21">
        <f>SUM(M5:M10)</f>
        <v>18757.121973503883</v>
      </c>
    </row>
    <row r="12" spans="2:15" s="26" customFormat="1" ht="30.75" thickBot="1" x14ac:dyDescent="0.3">
      <c r="B12" s="35" t="s">
        <v>8</v>
      </c>
      <c r="C12" s="36" t="s">
        <v>2</v>
      </c>
      <c r="D12" s="37" t="s">
        <v>3</v>
      </c>
      <c r="E12" s="37" t="s">
        <v>4</v>
      </c>
      <c r="F12" s="38" t="s">
        <v>0</v>
      </c>
      <c r="G12" s="38" t="s">
        <v>15</v>
      </c>
      <c r="H12" s="39" t="s">
        <v>1</v>
      </c>
      <c r="I12" s="40" t="s">
        <v>5</v>
      </c>
      <c r="J12" s="40" t="s">
        <v>6</v>
      </c>
      <c r="K12" s="41" t="s">
        <v>7</v>
      </c>
      <c r="N12" s="46"/>
    </row>
    <row r="13" spans="2:15" s="26" customFormat="1" ht="16.5" customHeight="1" x14ac:dyDescent="0.25">
      <c r="B13" s="34">
        <v>2</v>
      </c>
      <c r="C13" s="32" t="s">
        <v>21</v>
      </c>
      <c r="D13" s="22" t="s">
        <v>20</v>
      </c>
      <c r="E13" s="22">
        <v>4610057111</v>
      </c>
      <c r="F13" s="48" t="s">
        <v>24</v>
      </c>
      <c r="G13" s="49">
        <v>44724</v>
      </c>
      <c r="H13" s="50" t="s">
        <v>23</v>
      </c>
      <c r="I13" s="51">
        <v>7500000</v>
      </c>
      <c r="J13" s="51">
        <f>I13/43.78*100</f>
        <v>17131110.095934216</v>
      </c>
      <c r="K13" s="52">
        <f t="shared" ref="K13:K18" si="4">J13-I13</f>
        <v>9631110.0959342159</v>
      </c>
      <c r="L13" s="3">
        <f>(K13*0.4382)</f>
        <v>4220352.4440383734</v>
      </c>
      <c r="M13" s="3">
        <f>L13/420</f>
        <v>10048.458200091365</v>
      </c>
      <c r="N13" s="46"/>
      <c r="O13" s="3"/>
    </row>
    <row r="14" spans="2:15" s="26" customFormat="1" ht="16.5" customHeight="1" x14ac:dyDescent="0.25">
      <c r="B14" s="34"/>
      <c r="C14" s="32"/>
      <c r="D14" s="22"/>
      <c r="E14" s="22"/>
      <c r="F14" s="48"/>
      <c r="G14" s="49"/>
      <c r="H14" s="50"/>
      <c r="I14" s="51">
        <v>0</v>
      </c>
      <c r="J14" s="51">
        <f>I14/43.78*100</f>
        <v>0</v>
      </c>
      <c r="K14" s="52">
        <f t="shared" si="4"/>
        <v>0</v>
      </c>
      <c r="L14" s="3">
        <f t="shared" ref="L14:L18" si="5">(K14*0.4382)</f>
        <v>0</v>
      </c>
      <c r="M14" s="3">
        <f t="shared" ref="M14:M18" si="6">L14/420</f>
        <v>0</v>
      </c>
      <c r="N14" s="46"/>
      <c r="O14" s="3"/>
    </row>
    <row r="15" spans="2:15" s="26" customFormat="1" ht="16.5" customHeight="1" x14ac:dyDescent="0.25">
      <c r="B15" s="34"/>
      <c r="C15" s="32"/>
      <c r="D15" s="22"/>
      <c r="E15" s="22"/>
      <c r="F15" s="23"/>
      <c r="G15" s="44"/>
      <c r="H15" s="24"/>
      <c r="I15" s="25">
        <v>0</v>
      </c>
      <c r="J15" s="51">
        <f>I15/43.78*100</f>
        <v>0</v>
      </c>
      <c r="K15" s="27">
        <f t="shared" si="4"/>
        <v>0</v>
      </c>
      <c r="L15" s="3">
        <f t="shared" si="5"/>
        <v>0</v>
      </c>
      <c r="M15" s="3">
        <f t="shared" si="6"/>
        <v>0</v>
      </c>
      <c r="N15" s="46"/>
      <c r="O15" s="3"/>
    </row>
    <row r="16" spans="2:15" s="26" customFormat="1" ht="16.5" customHeight="1" x14ac:dyDescent="0.25">
      <c r="B16" s="34"/>
      <c r="C16" s="32"/>
      <c r="D16" s="22"/>
      <c r="E16" s="22"/>
      <c r="F16" s="23"/>
      <c r="G16" s="44"/>
      <c r="H16" s="24"/>
      <c r="I16" s="25">
        <v>0</v>
      </c>
      <c r="J16" s="51">
        <f>I16/43.78*100</f>
        <v>0</v>
      </c>
      <c r="K16" s="27">
        <f t="shared" si="4"/>
        <v>0</v>
      </c>
      <c r="L16" s="3">
        <f t="shared" si="5"/>
        <v>0</v>
      </c>
      <c r="M16" s="3">
        <f t="shared" si="6"/>
        <v>0</v>
      </c>
      <c r="N16" s="46"/>
      <c r="O16" s="3"/>
    </row>
    <row r="17" spans="2:15" s="26" customFormat="1" ht="16.5" customHeight="1" x14ac:dyDescent="0.25">
      <c r="B17" s="34"/>
      <c r="C17" s="32"/>
      <c r="D17" s="22"/>
      <c r="E17" s="22"/>
      <c r="F17" s="23"/>
      <c r="G17" s="44"/>
      <c r="H17" s="24"/>
      <c r="I17" s="25">
        <v>0</v>
      </c>
      <c r="J17" s="51">
        <f>I17/43.78*100</f>
        <v>0</v>
      </c>
      <c r="K17" s="27">
        <f t="shared" si="4"/>
        <v>0</v>
      </c>
      <c r="L17" s="3">
        <f t="shared" si="5"/>
        <v>0</v>
      </c>
      <c r="M17" s="3">
        <f t="shared" si="6"/>
        <v>0</v>
      </c>
      <c r="N17" s="46"/>
      <c r="O17" s="3"/>
    </row>
    <row r="18" spans="2:15" s="26" customFormat="1" ht="16.5" customHeight="1" thickBot="1" x14ac:dyDescent="0.3">
      <c r="B18" s="34"/>
      <c r="C18" s="33"/>
      <c r="D18" s="42"/>
      <c r="E18" s="42"/>
      <c r="F18" s="28"/>
      <c r="G18" s="45"/>
      <c r="H18" s="29"/>
      <c r="I18" s="30">
        <v>0</v>
      </c>
      <c r="J18" s="51">
        <f>I18/43.78*100</f>
        <v>0</v>
      </c>
      <c r="K18" s="31">
        <f t="shared" si="4"/>
        <v>0</v>
      </c>
      <c r="L18" s="3">
        <f t="shared" si="5"/>
        <v>0</v>
      </c>
      <c r="M18" s="3">
        <f t="shared" si="6"/>
        <v>0</v>
      </c>
      <c r="N18" s="46"/>
      <c r="O18" s="3"/>
    </row>
    <row r="19" spans="2:15" s="26" customFormat="1" ht="26.25" customHeight="1" thickBot="1" x14ac:dyDescent="0.35">
      <c r="B19" s="47"/>
      <c r="C19" s="17"/>
      <c r="D19" s="18"/>
      <c r="E19" s="18"/>
      <c r="F19" s="19"/>
      <c r="G19" s="19"/>
      <c r="H19" s="19"/>
      <c r="I19" s="20">
        <f>SUM(I13:I18)</f>
        <v>7500000</v>
      </c>
      <c r="J19" s="20">
        <f>SUM(J13:J18)</f>
        <v>17131110.095934216</v>
      </c>
      <c r="K19" s="21">
        <f>SUM(K13:K18)</f>
        <v>9631110.0959342159</v>
      </c>
      <c r="L19" s="21">
        <f>SUM(L13:L18)</f>
        <v>4220352.4440383734</v>
      </c>
      <c r="M19" s="21">
        <f>SUM(M13:M18)</f>
        <v>10048.458200091365</v>
      </c>
      <c r="N19" s="46"/>
    </row>
    <row r="20" spans="2:15" hidden="1" x14ac:dyDescent="0.25">
      <c r="C20" s="8" t="s">
        <v>9</v>
      </c>
      <c r="D20" s="1">
        <v>75814927.572236851</v>
      </c>
      <c r="E20" s="1">
        <v>30182394.789999999</v>
      </c>
      <c r="F20" s="1">
        <v>45632532.782236852</v>
      </c>
      <c r="G20" s="43"/>
      <c r="H20" s="12">
        <v>0.60189377268425059</v>
      </c>
    </row>
    <row r="21" spans="2:15" hidden="1" x14ac:dyDescent="0.25">
      <c r="C21" s="8"/>
      <c r="D21" s="1"/>
      <c r="E21" s="1"/>
      <c r="F21" s="1"/>
      <c r="G21" s="43"/>
      <c r="H21" s="12"/>
    </row>
    <row r="22" spans="2:15" hidden="1" x14ac:dyDescent="0.25">
      <c r="C22" s="8" t="s">
        <v>10</v>
      </c>
      <c r="D22" s="1">
        <v>275219143.08424652</v>
      </c>
      <c r="E22" s="1">
        <v>134717568.03999999</v>
      </c>
      <c r="F22" s="1">
        <v>140501575.04424652</v>
      </c>
      <c r="G22" s="43"/>
      <c r="H22" s="12">
        <v>0.51050800271272556</v>
      </c>
    </row>
    <row r="23" spans="2:15" hidden="1" x14ac:dyDescent="0.25">
      <c r="C23" s="8" t="s">
        <v>11</v>
      </c>
      <c r="D23" s="1">
        <v>283475717.37677389</v>
      </c>
      <c r="E23" s="1">
        <v>138759095.0812</v>
      </c>
      <c r="F23" s="1">
        <v>144716622.29557389</v>
      </c>
      <c r="G23" s="43"/>
      <c r="H23" s="12">
        <v>0.51050800271272545</v>
      </c>
    </row>
    <row r="24" spans="2:15" hidden="1" x14ac:dyDescent="0.25">
      <c r="C24" s="8"/>
      <c r="D24" s="1"/>
      <c r="E24" s="1"/>
      <c r="F24" s="1"/>
      <c r="G24" s="43"/>
      <c r="H24" s="13"/>
    </row>
    <row r="25" spans="2:15" hidden="1" x14ac:dyDescent="0.25">
      <c r="C25" s="8" t="s">
        <v>12</v>
      </c>
      <c r="D25" s="1"/>
      <c r="E25" s="1">
        <v>140501575.04424652</v>
      </c>
      <c r="F25" s="1"/>
      <c r="G25" s="43"/>
      <c r="H25" s="13"/>
    </row>
    <row r="26" spans="2:15" hidden="1" x14ac:dyDescent="0.25">
      <c r="C26" s="8" t="s">
        <v>13</v>
      </c>
      <c r="D26" s="1"/>
      <c r="E26" s="1">
        <v>35125393.761061631</v>
      </c>
      <c r="F26" s="1"/>
      <c r="G26" s="43"/>
      <c r="H26" s="13"/>
    </row>
    <row r="27" spans="2:15" hidden="1" x14ac:dyDescent="0.25">
      <c r="C27" s="8" t="s">
        <v>14</v>
      </c>
      <c r="D27" s="1"/>
      <c r="E27" s="1">
        <v>26344045.320796221</v>
      </c>
      <c r="F27" s="1"/>
      <c r="G27" s="43"/>
      <c r="H27" s="13"/>
    </row>
    <row r="28" spans="2:15" ht="15.75" hidden="1" thickBot="1" x14ac:dyDescent="0.3">
      <c r="C28" s="9"/>
      <c r="D28" s="10"/>
      <c r="E28" s="10"/>
      <c r="F28" s="10"/>
      <c r="G28" s="10"/>
      <c r="H28" s="11"/>
    </row>
    <row r="29" spans="2:15" ht="21.75" thickBot="1" x14ac:dyDescent="0.4">
      <c r="H29" s="54"/>
    </row>
    <row r="30" spans="2:15" ht="21.75" thickBot="1" x14ac:dyDescent="0.4">
      <c r="H30" s="53" t="s">
        <v>16</v>
      </c>
      <c r="I30" s="20">
        <f>I19+I11</f>
        <v>21500000</v>
      </c>
      <c r="J30" s="20">
        <f>J19+J11</f>
        <v>49109182.27501142</v>
      </c>
      <c r="K30" s="21">
        <f>K19+K11</f>
        <v>27609182.275011417</v>
      </c>
      <c r="L30" s="21">
        <f>L19+L11</f>
        <v>12098343.672910005</v>
      </c>
      <c r="M30" s="21">
        <f>M11+M19</f>
        <v>28805.580173595248</v>
      </c>
    </row>
    <row r="31" spans="2:15" ht="15.75" thickTop="1" x14ac:dyDescent="0.25"/>
  </sheetData>
  <mergeCells count="1">
    <mergeCell ref="B1:K1"/>
  </mergeCells>
  <pageMargins left="0.7" right="0.7" top="0.75" bottom="0.75" header="0.3" footer="0.3"/>
  <pageSetup paperSize="9" scale="59" orientation="landscape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Esekody, Emeka P SPDC-PTC/UAP</dc:creator>
  <cp:lastModifiedBy>Onukagha, Kelechi C SPDC-PTC/U/GE</cp:lastModifiedBy>
  <cp:lastPrinted>2021-07-13T08:53:48Z</cp:lastPrinted>
  <dcterms:created xsi:type="dcterms:W3CDTF">2021-04-29T12:21:40Z</dcterms:created>
  <dcterms:modified xsi:type="dcterms:W3CDTF">2023-05-02T12:42:05Z</dcterms:modified>
</cp:coreProperties>
</file>