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yo.Mark\Desktop\Desktop\work\cadence\2024\2024\"/>
    </mc:Choice>
  </mc:AlternateContent>
  <xr:revisionPtr revIDLastSave="0" documentId="8_{F600E932-B21C-4925-9848-7478E69C7155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80" yWindow="-120" windowWidth="29040" windowHeight="157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5" l="1"/>
  <c r="F37" i="5"/>
  <c r="C48" i="5"/>
  <c r="F38" i="5"/>
  <c r="E22" i="5"/>
  <c r="T31" i="5" l="1"/>
  <c r="S31" i="5"/>
  <c r="T27" i="5"/>
  <c r="T22" i="5"/>
  <c r="T23" i="5"/>
  <c r="E24" i="5"/>
  <c r="K30" i="5" s="1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<sst xmlns="http://schemas.openxmlformats.org/spreadsheetml/2006/main" count="305" uniqueCount="136">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</sst>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3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164" fontId="1" fillId="0" borderId="0" xfId="0" applyNumberFormat="1" applyFont="1"/>
    <xf numFmtId="164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164" fontId="2" fillId="7" borderId="9" xfId="1" applyFont="1" applyFill="1" applyBorder="1"/>
    <xf numFmtId="164" fontId="2" fillId="7" borderId="9" xfId="1" applyFont="1" applyFill="1" applyBorder="1" applyProtection="1"/>
    <xf numFmtId="164" fontId="0" fillId="4" borderId="0" xfId="1" applyFont="1" applyFill="1"/>
    <xf numFmtId="164" fontId="2" fillId="4" borderId="4" xfId="1" quotePrefix="1" applyFont="1" applyFill="1" applyBorder="1" applyAlignment="1">
      <alignment horizontal="center"/>
    </xf>
    <xf numFmtId="164" fontId="1" fillId="4" borderId="6" xfId="1" applyFont="1" applyFill="1" applyBorder="1"/>
    <xf numFmtId="164" fontId="1" fillId="4" borderId="0" xfId="1" applyFont="1" applyFill="1" applyBorder="1"/>
    <xf numFmtId="164" fontId="4" fillId="2" borderId="39" xfId="1" applyFont="1" applyFill="1" applyBorder="1"/>
    <xf numFmtId="164" fontId="2" fillId="4" borderId="27" xfId="1" applyFont="1" applyFill="1" applyBorder="1" applyAlignment="1"/>
    <xf numFmtId="164" fontId="5" fillId="6" borderId="21" xfId="1" applyFont="1" applyFill="1" applyBorder="1" applyProtection="1">
      <protection locked="0"/>
    </xf>
    <xf numFmtId="164" fontId="0" fillId="4" borderId="0" xfId="1" applyFont="1" applyFill="1" applyBorder="1"/>
    <xf numFmtId="43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164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164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164" fontId="1" fillId="8" borderId="21" xfId="1" applyFont="1" applyFill="1" applyBorder="1"/>
    <xf numFmtId="164" fontId="1" fillId="8" borderId="1" xfId="1" applyFont="1" applyFill="1" applyBorder="1"/>
    <xf numFmtId="165" fontId="0" fillId="4" borderId="0" xfId="1" applyNumberFormat="1" applyFont="1" applyFill="1"/>
    <xf numFmtId="164" fontId="0" fillId="0" borderId="0" xfId="1" applyFont="1"/>
    <xf numFmtId="164" fontId="0" fillId="0" borderId="0" xfId="0" applyNumberFormat="1"/>
    <xf numFmtId="164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164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  <xf numFmtId="43" fontId="12" fillId="4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8"/>
  <sheetViews>
    <sheetView tabSelected="1" topLeftCell="A18" zoomScale="85" zoomScaleNormal="85" workbookViewId="0">
      <selection activeCell="D35" sqref="D35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0.54296875" style="72" customWidth="1"/>
    <col min="6" max="6" width="28.54296875" style="107" customWidth="1"/>
    <col min="7" max="7" width="4.26953125" style="72" customWidth="1"/>
    <col min="8" max="8" width="8.7265625" style="72" customWidth="1"/>
    <col min="9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/>
      <c r="N23" s="141"/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>
        <v>18.2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4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>
        <f>E24*E22</f>
        <v>0.06</v>
      </c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185.49041095890411</v>
      </c>
      <c r="G31" s="115"/>
      <c r="H31" s="163"/>
      <c r="J31" s="115"/>
      <c r="M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M32" s="115"/>
      <c r="N32"/>
    </row>
    <row r="33" spans="3:13" ht="11.5" customHeight="1" thickBot="1">
      <c r="C33" s="71"/>
      <c r="D33" s="78"/>
      <c r="E33" s="73"/>
      <c r="F33" s="110"/>
      <c r="G33" s="87"/>
      <c r="M33" s="115"/>
    </row>
    <row r="34" spans="3:13" ht="7.5" customHeight="1">
      <c r="D34" s="73"/>
      <c r="E34" s="73"/>
      <c r="F34" s="110"/>
      <c r="G34" s="85"/>
    </row>
    <row r="35" spans="3:13" ht="22" customHeight="1">
      <c r="D35" s="93"/>
      <c r="E35" s="73"/>
      <c r="F35" s="110">
        <f>1000*F31</f>
        <v>185490.4109589041</v>
      </c>
      <c r="G35" s="85"/>
      <c r="H35" s="115"/>
    </row>
    <row r="36" spans="3:13" ht="20.5" customHeight="1" thickBot="1">
      <c r="D36" s="78"/>
      <c r="E36" s="73"/>
      <c r="F36" s="110">
        <v>86884</v>
      </c>
      <c r="G36" s="88"/>
      <c r="M36" s="115"/>
    </row>
    <row r="37" spans="3:13" ht="23" customHeight="1">
      <c r="C37" s="161" t="s">
        <v>59</v>
      </c>
      <c r="F37" s="114">
        <f>F36+F38</f>
        <v>457864.82191780821</v>
      </c>
    </row>
    <row r="38" spans="3:13" ht="45" customHeight="1" thickBot="1">
      <c r="C38" s="162"/>
      <c r="D38" s="78"/>
      <c r="E38" s="73"/>
      <c r="F38" s="110">
        <f>F35*2</f>
        <v>370980.82191780821</v>
      </c>
      <c r="G38" s="87"/>
    </row>
    <row r="39" spans="3:13">
      <c r="D39" s="73"/>
      <c r="E39" s="73"/>
      <c r="F39" s="110"/>
      <c r="G39" s="85"/>
    </row>
    <row r="40" spans="3:13">
      <c r="D40" s="93"/>
      <c r="E40" s="73"/>
      <c r="F40" s="110"/>
      <c r="G40" s="85"/>
      <c r="J40" s="115"/>
    </row>
    <row r="41" spans="3:13">
      <c r="D41" s="78"/>
      <c r="E41" s="73"/>
      <c r="F41" s="110"/>
      <c r="G41" s="88"/>
    </row>
    <row r="42" spans="3:13">
      <c r="F42" s="114"/>
    </row>
    <row r="43" spans="3:13">
      <c r="F43" s="114"/>
    </row>
    <row r="44" spans="3:13">
      <c r="F44" s="114"/>
    </row>
    <row r="48" spans="3:13">
      <c r="C48" s="72">
        <f>19.3+18.3</f>
        <v>37.6</v>
      </c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Mark, Enyo SPDC-IUC/G/UWH</cp:lastModifiedBy>
  <cp:revision/>
  <dcterms:created xsi:type="dcterms:W3CDTF">2019-03-08T09:08:42Z</dcterms:created>
  <dcterms:modified xsi:type="dcterms:W3CDTF">2024-05-02T13:14:12Z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