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"/>
    </mc:Choice>
  </mc:AlternateContent>
  <xr:revisionPtr revIDLastSave="0" documentId="8_{10585911-1866-4435-A1E4-9C34782F8F7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420" yWindow="2400" windowWidth="17280" windowHeight="8964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F31" i="5" l="1"/>
  <c r="E22" i="5"/>
  <c r="E24" i="5"/>
  <c r="F25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<sst xmlns="http://schemas.openxmlformats.org/spreadsheetml/2006/main" count="307" uniqueCount="138">
  <si>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</si>
  <si>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</si>
  <si>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</si>
  <si>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</si>
  <si>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</si>
  <si>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</si>
  <si>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</si>
  <si>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</si>
  <si>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</si>
  <si>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</si>
  <si>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</si>
  <si>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</si>
  <si>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</si>
  <si>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</si>
  <si>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</si>
  <si>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</si>
  <si>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</si>
  <si>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</si>
  <si>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</si>
  <si>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</si>
  <si>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</si>
  <si>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</si>
  <si>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</si>
  <si>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</si>
  <si>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</si>
  <si>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</si>
  <si>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</si>
  <si>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</si>
  <si>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</si>
  <si>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</si>
  <si>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</si>
  <si>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</si>
  <si>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</si>
  <si>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</si>
  <si>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</si>
  <si>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</si>
  <si>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</si>
  <si>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</si>
  <si>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</si>
  <si>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</si>
  <si>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</si>
  <si>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</si>
  <si>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</si>
  <si>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</si>
  <si>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</si>
  <si>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</si>
  <si>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</si>
  <si>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</si>
  <si>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</si>
  <si>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</si>
  <si>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</si>
  <si>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</si>
  <si>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</si>
  <si>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</si>
  <si>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</si>
  <si>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</si>
  <si>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</si>
  <si>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</si>
  <si>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</si>
  <si>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Total FCF_ For 15years</t>
  </si>
  <si>
    <t>Year1 _ 2023 - 3months FCF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</si>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</sst>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$-409]#,##0"/>
    <numFmt numFmtId="167" formatCode="[$$-409]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4" fillId="4" borderId="0" xfId="1" applyFont="1" applyFill="1"/>
    <xf numFmtId="166" fontId="5" fillId="6" borderId="21" xfId="1" applyNumberFormat="1" applyFont="1" applyFill="1" applyBorder="1" applyProtection="1">
      <protection locked="0"/>
    </xf>
    <xf numFmtId="3" fontId="2" fillId="7" borderId="9" xfId="1" applyNumberFormat="1" applyFont="1" applyFill="1" applyBorder="1" applyProtection="1"/>
    <xf numFmtId="167" fontId="0" fillId="4" borderId="0" xfId="0" applyNumberFormat="1" applyFill="1"/>
    <xf numFmtId="166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H28" sqref="H28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customWidth="1"/>
    <col min="6" max="6" width="28.5546875" style="106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50" t="s">
        <v>0</v>
      </c>
      <c r="D2" s="151"/>
      <c r="E2" s="151"/>
      <c r="F2" s="152"/>
    </row>
    <row r="3" spans="2:20" ht="15" hidden="1" thickBot="1" x14ac:dyDescent="0.35">
      <c r="C3" s="72">
        <v>1</v>
      </c>
      <c r="D3" s="72">
        <v>2</v>
      </c>
      <c r="E3" s="72">
        <v>3</v>
      </c>
      <c r="F3" s="137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7" t="s">
        <v>3</v>
      </c>
      <c r="G4" s="107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8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8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8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8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8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8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7" t="s">
        <v>26</v>
      </c>
      <c r="D11" s="128">
        <v>0.75</v>
      </c>
      <c r="E11" s="119">
        <v>0.55000000000000004</v>
      </c>
      <c r="F11" s="129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9">
        <v>1</v>
      </c>
      <c r="Q11" s="120">
        <v>4.41</v>
      </c>
      <c r="R11" s="121">
        <v>0</v>
      </c>
      <c r="S11" s="122">
        <v>7.0000000000000007E-2</v>
      </c>
    </row>
    <row r="12" spans="2:20" hidden="1" x14ac:dyDescent="0.3">
      <c r="B12" s="73"/>
      <c r="C12" s="127" t="s">
        <v>28</v>
      </c>
      <c r="D12" s="128">
        <v>0.75</v>
      </c>
      <c r="E12" s="119">
        <v>0.44</v>
      </c>
      <c r="F12" s="129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9">
        <v>1</v>
      </c>
      <c r="Q12" s="120">
        <v>0</v>
      </c>
      <c r="R12" s="121">
        <v>0</v>
      </c>
      <c r="S12" s="122">
        <v>0</v>
      </c>
    </row>
    <row r="13" spans="2:20" hidden="1" x14ac:dyDescent="0.3">
      <c r="B13" s="73"/>
      <c r="C13" s="127" t="s">
        <v>30</v>
      </c>
      <c r="D13" s="128">
        <v>0.73</v>
      </c>
      <c r="E13" s="119">
        <v>1</v>
      </c>
      <c r="F13" s="129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9">
        <v>1</v>
      </c>
      <c r="Q13" s="120">
        <v>3.8</v>
      </c>
      <c r="R13" s="121">
        <v>0</v>
      </c>
      <c r="S13" s="122">
        <v>0</v>
      </c>
    </row>
    <row r="14" spans="2:20" ht="15" hidden="1" thickBot="1" x14ac:dyDescent="0.35">
      <c r="B14" s="73"/>
      <c r="C14" s="130" t="s">
        <v>32</v>
      </c>
      <c r="D14" s="131">
        <v>1</v>
      </c>
      <c r="E14" s="123">
        <v>0.5</v>
      </c>
      <c r="F14" s="132">
        <v>1</v>
      </c>
      <c r="G14" s="84"/>
      <c r="I14" s="73"/>
      <c r="O14" s="89" t="s">
        <v>32</v>
      </c>
      <c r="P14" s="123">
        <v>0.5</v>
      </c>
      <c r="Q14" s="124">
        <v>0</v>
      </c>
      <c r="R14" s="125">
        <v>0</v>
      </c>
      <c r="S14" s="126">
        <v>0</v>
      </c>
    </row>
    <row r="15" spans="2:20" ht="15" hidden="1" thickBot="1" x14ac:dyDescent="0.35">
      <c r="B15" s="73"/>
      <c r="C15" s="127" t="s">
        <v>33</v>
      </c>
      <c r="D15" s="133">
        <v>1</v>
      </c>
      <c r="E15" s="134">
        <v>0.33</v>
      </c>
      <c r="F15" s="135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7" t="s">
        <v>34</v>
      </c>
      <c r="D16" s="128">
        <v>1</v>
      </c>
      <c r="E16" s="119">
        <v>0.27800000000000002</v>
      </c>
      <c r="F16" s="136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7" t="s">
        <v>36</v>
      </c>
      <c r="D17" s="128">
        <v>0.5</v>
      </c>
      <c r="E17" s="119">
        <v>1</v>
      </c>
      <c r="F17" s="136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09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0"/>
    </row>
    <row r="20" spans="2:19" x14ac:dyDescent="0.3">
      <c r="C20" s="100" t="s">
        <v>39</v>
      </c>
      <c r="D20" s="115" t="s">
        <v>40</v>
      </c>
      <c r="E20" s="90"/>
      <c r="F20" s="111"/>
    </row>
    <row r="21" spans="2:19" ht="15.45" customHeight="1" x14ac:dyDescent="0.3">
      <c r="C21" s="69"/>
      <c r="D21" s="147"/>
      <c r="E21" s="148"/>
      <c r="F21" s="149"/>
    </row>
    <row r="22" spans="2:19" ht="15" thickBot="1" x14ac:dyDescent="0.35">
      <c r="C22" s="69" t="s">
        <v>41</v>
      </c>
      <c r="D22" s="116" t="s">
        <v>11</v>
      </c>
      <c r="E22" s="91">
        <f>IF(D22=$K$4,(VLOOKUP(D24,$C$5:$F$17,2,FALSE)),(VLOOKUP(D24,$C$5:$F$17,4,FALSE)))</f>
        <v>0.4</v>
      </c>
      <c r="F22" s="139">
        <v>1200</v>
      </c>
    </row>
    <row r="23" spans="2:19" x14ac:dyDescent="0.3">
      <c r="C23" s="70" t="s">
        <v>42</v>
      </c>
      <c r="D23" s="117" t="s">
        <v>43</v>
      </c>
      <c r="E23" s="82"/>
      <c r="F23" s="112">
        <v>0</v>
      </c>
      <c r="H23" s="143" t="s">
        <v>44</v>
      </c>
      <c r="I23" s="144"/>
      <c r="J23" s="95" t="s">
        <v>45</v>
      </c>
    </row>
    <row r="24" spans="2:19" ht="15" thickBot="1" x14ac:dyDescent="0.35">
      <c r="C24" s="69" t="s">
        <v>46</v>
      </c>
      <c r="D24" s="118" t="s">
        <v>10</v>
      </c>
      <c r="E24" s="92">
        <f>VLOOKUP(D24,$C$4:$F$17,3,FALSE)</f>
        <v>0.3</v>
      </c>
      <c r="F24" s="140">
        <f>(F22-F23)*E24*E22</f>
        <v>144</v>
      </c>
      <c r="H24" s="145"/>
      <c r="I24" s="146"/>
      <c r="J24" s="96" t="s">
        <v>47</v>
      </c>
    </row>
    <row r="25" spans="2:19" ht="27.6" thickBot="1" x14ac:dyDescent="0.35">
      <c r="C25" s="70" t="s">
        <v>48</v>
      </c>
      <c r="F25" s="139">
        <f>F24/0.3</f>
        <v>480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0"/>
    </row>
    <row r="27" spans="2:19" x14ac:dyDescent="0.3">
      <c r="C27" s="69" t="s">
        <v>51</v>
      </c>
      <c r="D27" s="90" t="s">
        <v>52</v>
      </c>
      <c r="E27" s="90"/>
      <c r="F27" s="111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2">
        <v>0</v>
      </c>
      <c r="J28" s="141"/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2">
        <v>0</v>
      </c>
      <c r="J29" s="141"/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2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4"/>
    </row>
    <row r="32" spans="2:19" ht="13.5" customHeight="1" x14ac:dyDescent="0.3">
      <c r="C32" s="69" t="s">
        <v>58</v>
      </c>
      <c r="D32" s="77" t="s">
        <v>59</v>
      </c>
      <c r="F32" s="138"/>
    </row>
    <row r="33" spans="3:7" ht="6" customHeight="1" thickBot="1" x14ac:dyDescent="0.35">
      <c r="C33" s="71"/>
      <c r="D33" s="78"/>
      <c r="E33" s="73"/>
      <c r="F33" s="109"/>
      <c r="G33" s="87"/>
    </row>
    <row r="34" spans="3:7" ht="7.5" customHeight="1" x14ac:dyDescent="0.3">
      <c r="D34" s="73"/>
      <c r="E34" s="73"/>
      <c r="F34" s="109"/>
      <c r="G34" s="85"/>
    </row>
    <row r="35" spans="3:7" ht="12.9" customHeight="1" x14ac:dyDescent="0.3">
      <c r="D35" s="93" t="s">
        <v>60</v>
      </c>
      <c r="E35" s="73"/>
      <c r="F35" s="142"/>
      <c r="G35" s="85"/>
    </row>
    <row r="36" spans="3:7" ht="8.6999999999999993" customHeight="1" thickBot="1" x14ac:dyDescent="0.35">
      <c r="D36" s="78"/>
      <c r="E36" s="73"/>
      <c r="F36" s="109"/>
      <c r="G36" s="88"/>
    </row>
    <row r="37" spans="3:7" ht="12.6" customHeight="1" x14ac:dyDescent="0.3">
      <c r="C37" s="153" t="s">
        <v>61</v>
      </c>
      <c r="F37" s="113"/>
    </row>
    <row r="38" spans="3:7" ht="15" thickBot="1" x14ac:dyDescent="0.35">
      <c r="C38" s="154"/>
      <c r="D38" s="78"/>
      <c r="E38" s="73"/>
      <c r="F38" s="109"/>
      <c r="G38" s="87"/>
    </row>
    <row r="39" spans="3:7" x14ac:dyDescent="0.3">
      <c r="D39" s="73"/>
      <c r="E39" s="73"/>
      <c r="F39" s="109"/>
      <c r="G39" s="85"/>
    </row>
    <row r="40" spans="3:7" x14ac:dyDescent="0.3">
      <c r="D40" s="93"/>
      <c r="E40" s="73"/>
      <c r="F40" s="109"/>
      <c r="G40" s="85"/>
    </row>
    <row r="41" spans="3:7" x14ac:dyDescent="0.3">
      <c r="D41" s="78"/>
      <c r="E41" s="73"/>
      <c r="F41" s="109"/>
      <c r="G41" s="88"/>
    </row>
    <row r="42" spans="3:7" x14ac:dyDescent="0.3">
      <c r="F42" s="113"/>
    </row>
    <row r="43" spans="3:7" x14ac:dyDescent="0.3">
      <c r="F43" s="113"/>
    </row>
    <row r="44" spans="3:7" x14ac:dyDescent="0.3">
      <c r="F44" s="113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62</v>
      </c>
      <c r="C2" s="10" t="s">
        <v>63</v>
      </c>
      <c r="D2" s="11" t="s">
        <v>64</v>
      </c>
      <c r="G2" s="9" t="s">
        <v>65</v>
      </c>
      <c r="H2" s="10" t="s">
        <v>63</v>
      </c>
      <c r="I2" s="11" t="s">
        <v>64</v>
      </c>
    </row>
    <row r="3" spans="2:11" x14ac:dyDescent="0.3">
      <c r="B3" s="12" t="s">
        <v>66</v>
      </c>
      <c r="C3" s="2"/>
      <c r="D3" s="21">
        <v>5</v>
      </c>
      <c r="G3" s="12" t="s">
        <v>67</v>
      </c>
      <c r="H3" s="7">
        <v>1</v>
      </c>
      <c r="I3" s="14"/>
    </row>
    <row r="4" spans="2:11" x14ac:dyDescent="0.3">
      <c r="B4" s="12" t="s">
        <v>68</v>
      </c>
      <c r="C4" s="2">
        <v>0.97</v>
      </c>
      <c r="D4" s="22">
        <f>D3*C4</f>
        <v>4.8499999999999996</v>
      </c>
      <c r="G4" s="25" t="s">
        <v>69</v>
      </c>
      <c r="H4" s="7">
        <v>365</v>
      </c>
      <c r="I4" s="26"/>
    </row>
    <row r="5" spans="2:11" x14ac:dyDescent="0.3">
      <c r="B5" s="15" t="s">
        <v>70</v>
      </c>
      <c r="C5" s="2">
        <v>0.3</v>
      </c>
      <c r="D5" s="23">
        <f>D4*C5</f>
        <v>1.4549999999999998</v>
      </c>
      <c r="G5" s="12" t="s">
        <v>71</v>
      </c>
      <c r="H5" s="2">
        <v>0.63</v>
      </c>
      <c r="I5" s="26">
        <f>(H4/365)*H5*H3</f>
        <v>0.63</v>
      </c>
    </row>
    <row r="6" spans="2:11" x14ac:dyDescent="0.3">
      <c r="B6" s="15" t="s">
        <v>72</v>
      </c>
      <c r="C6" s="2">
        <v>0.66669999999999996</v>
      </c>
      <c r="D6" s="23">
        <f>D4*C6</f>
        <v>3.2334949999999996</v>
      </c>
      <c r="G6" s="15" t="s">
        <v>70</v>
      </c>
      <c r="H6" s="2">
        <v>0.3</v>
      </c>
      <c r="I6" s="16">
        <f>I5*H6</f>
        <v>0.189</v>
      </c>
    </row>
    <row r="7" spans="2:11" ht="27" x14ac:dyDescent="0.3">
      <c r="B7" s="17" t="s">
        <v>73</v>
      </c>
      <c r="C7" s="2">
        <v>0.15</v>
      </c>
      <c r="D7" s="23">
        <f>D4*C7</f>
        <v>0.72749999999999992</v>
      </c>
      <c r="G7" s="15" t="s">
        <v>72</v>
      </c>
      <c r="H7" s="2">
        <v>0.66669999999999996</v>
      </c>
      <c r="I7" s="16">
        <f>I5*H7</f>
        <v>0.42002099999999998</v>
      </c>
      <c r="K7" s="15" t="s">
        <v>70</v>
      </c>
    </row>
    <row r="8" spans="2:11" ht="27" x14ac:dyDescent="0.3">
      <c r="B8" s="17" t="s">
        <v>74</v>
      </c>
      <c r="C8" s="2">
        <v>0.3</v>
      </c>
      <c r="D8" s="23">
        <f>D4*C8</f>
        <v>1.4549999999999998</v>
      </c>
      <c r="G8" s="17" t="s">
        <v>73</v>
      </c>
      <c r="H8" s="2">
        <v>0.15</v>
      </c>
      <c r="I8" s="16">
        <f>I5*H8</f>
        <v>9.4500000000000001E-2</v>
      </c>
      <c r="K8" s="15" t="s">
        <v>72</v>
      </c>
    </row>
    <row r="9" spans="2:11" ht="27.6" thickBot="1" x14ac:dyDescent="0.35">
      <c r="B9" s="18" t="s">
        <v>75</v>
      </c>
      <c r="C9" s="19">
        <v>0.2767</v>
      </c>
      <c r="D9" s="24">
        <f>D4*C9</f>
        <v>1.3419949999999998</v>
      </c>
      <c r="G9" s="17" t="s">
        <v>74</v>
      </c>
      <c r="H9" s="2">
        <v>0.3</v>
      </c>
      <c r="I9" s="16">
        <f>I5*H9</f>
        <v>0.189</v>
      </c>
      <c r="K9" s="17" t="s">
        <v>73</v>
      </c>
    </row>
    <row r="10" spans="2:11" ht="27.6" thickBot="1" x14ac:dyDescent="0.35">
      <c r="B10" s="3"/>
      <c r="D10" s="3"/>
      <c r="G10" s="18" t="s">
        <v>75</v>
      </c>
      <c r="H10" s="19">
        <v>0.2767</v>
      </c>
      <c r="I10" s="20">
        <f>I5*H10</f>
        <v>0.174321</v>
      </c>
      <c r="K10" s="17" t="s">
        <v>74</v>
      </c>
    </row>
    <row r="11" spans="2:11" ht="27.6" thickBot="1" x14ac:dyDescent="0.35">
      <c r="K11" s="18" t="s">
        <v>75</v>
      </c>
    </row>
    <row r="12" spans="2:11" ht="14.4" thickBot="1" x14ac:dyDescent="0.35"/>
    <row r="13" spans="2:11" ht="14.4" thickBot="1" x14ac:dyDescent="0.35">
      <c r="B13" s="9" t="s">
        <v>76</v>
      </c>
      <c r="C13" s="10" t="s">
        <v>63</v>
      </c>
      <c r="D13" s="11" t="s">
        <v>64</v>
      </c>
    </row>
    <row r="14" spans="2:11" x14ac:dyDescent="0.3">
      <c r="B14" s="12" t="s">
        <v>77</v>
      </c>
      <c r="C14" s="2"/>
      <c r="D14" s="13">
        <v>39.6</v>
      </c>
      <c r="G14" s="9" t="s">
        <v>78</v>
      </c>
      <c r="H14" s="10" t="s">
        <v>63</v>
      </c>
      <c r="I14" s="11" t="s">
        <v>64</v>
      </c>
    </row>
    <row r="15" spans="2:11" x14ac:dyDescent="0.3">
      <c r="B15" s="12" t="s">
        <v>79</v>
      </c>
      <c r="C15" s="2">
        <v>0.87</v>
      </c>
      <c r="D15" s="14">
        <f>D14*C15</f>
        <v>34.451999999999998</v>
      </c>
      <c r="G15" s="12" t="s">
        <v>80</v>
      </c>
      <c r="H15" s="7">
        <v>1</v>
      </c>
      <c r="I15" s="14"/>
    </row>
    <row r="16" spans="2:11" x14ac:dyDescent="0.3">
      <c r="B16" s="15" t="s">
        <v>70</v>
      </c>
      <c r="C16" s="2">
        <v>0.3</v>
      </c>
      <c r="D16" s="16">
        <f>D15*C16</f>
        <v>10.335599999999999</v>
      </c>
      <c r="G16" s="25" t="s">
        <v>69</v>
      </c>
      <c r="H16" s="7">
        <v>365</v>
      </c>
      <c r="I16" s="14"/>
    </row>
    <row r="17" spans="2:9" x14ac:dyDescent="0.3">
      <c r="B17" s="15" t="s">
        <v>72</v>
      </c>
      <c r="C17" s="2">
        <v>0.66669999999999996</v>
      </c>
      <c r="D17" s="16">
        <f>D15*C17</f>
        <v>22.969148399999998</v>
      </c>
      <c r="G17" s="12" t="s">
        <v>81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73</v>
      </c>
      <c r="C18" s="2">
        <v>0.15</v>
      </c>
      <c r="D18" s="16">
        <f>D15*C18</f>
        <v>5.1677999999999997</v>
      </c>
      <c r="G18" s="15" t="s">
        <v>70</v>
      </c>
      <c r="H18" s="2">
        <v>0.3</v>
      </c>
      <c r="I18" s="16">
        <f>I17*H18</f>
        <v>0.1164</v>
      </c>
    </row>
    <row r="19" spans="2:9" ht="27" x14ac:dyDescent="0.3">
      <c r="B19" s="17" t="s">
        <v>74</v>
      </c>
      <c r="C19" s="2">
        <v>0.3</v>
      </c>
      <c r="D19" s="16">
        <f>D15*C19</f>
        <v>10.335599999999999</v>
      </c>
      <c r="G19" s="15" t="s">
        <v>72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75</v>
      </c>
      <c r="C20" s="19">
        <v>0.2767</v>
      </c>
      <c r="D20" s="20">
        <f>D15*C20</f>
        <v>9.5328683999999999</v>
      </c>
      <c r="G20" s="17" t="s">
        <v>73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74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75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82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83</v>
      </c>
      <c r="H25" s="27" t="s">
        <v>63</v>
      </c>
      <c r="I25" s="28" t="s">
        <v>64</v>
      </c>
    </row>
    <row r="26" spans="2:9" x14ac:dyDescent="0.3">
      <c r="G26" s="15" t="s">
        <v>84</v>
      </c>
      <c r="H26" s="8">
        <v>5</v>
      </c>
      <c r="I26" s="29"/>
    </row>
    <row r="27" spans="2:9" x14ac:dyDescent="0.3">
      <c r="G27" s="25" t="s">
        <v>69</v>
      </c>
      <c r="H27" s="8">
        <v>365</v>
      </c>
      <c r="I27" s="29"/>
    </row>
    <row r="28" spans="2:9" x14ac:dyDescent="0.3">
      <c r="G28" s="15" t="s">
        <v>85</v>
      </c>
      <c r="H28" s="2">
        <v>15.65</v>
      </c>
      <c r="I28" s="26">
        <f>(H27/365)*H28*H26</f>
        <v>78.25</v>
      </c>
    </row>
    <row r="29" spans="2:9" x14ac:dyDescent="0.3">
      <c r="G29" s="15" t="s">
        <v>86</v>
      </c>
      <c r="H29" s="2">
        <v>0.3</v>
      </c>
      <c r="I29" s="16">
        <f>I28*H29</f>
        <v>23.474999999999998</v>
      </c>
    </row>
    <row r="30" spans="2:9" x14ac:dyDescent="0.3">
      <c r="G30" s="15" t="s">
        <v>72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73</v>
      </c>
      <c r="H31" s="2">
        <v>0.15</v>
      </c>
      <c r="I31" s="16">
        <f>I28*H31</f>
        <v>11.737499999999999</v>
      </c>
    </row>
    <row r="32" spans="2:9" ht="27" x14ac:dyDescent="0.3">
      <c r="G32" s="17" t="s">
        <v>74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75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87</v>
      </c>
      <c r="C3" s="31" t="s">
        <v>63</v>
      </c>
      <c r="D3" s="11" t="s">
        <v>64</v>
      </c>
      <c r="G3" s="9" t="s">
        <v>88</v>
      </c>
      <c r="H3" s="31" t="s">
        <v>63</v>
      </c>
      <c r="I3" s="11" t="s">
        <v>64</v>
      </c>
      <c r="L3" s="9" t="s">
        <v>89</v>
      </c>
      <c r="M3" s="31" t="s">
        <v>63</v>
      </c>
      <c r="N3" s="11" t="s">
        <v>64</v>
      </c>
    </row>
    <row r="4" spans="2:14" x14ac:dyDescent="0.3">
      <c r="B4" s="12" t="s">
        <v>66</v>
      </c>
      <c r="C4" s="2"/>
      <c r="D4" s="21">
        <v>1</v>
      </c>
      <c r="G4" s="12" t="s">
        <v>66</v>
      </c>
      <c r="H4" s="2"/>
      <c r="I4" s="21">
        <v>547.5</v>
      </c>
      <c r="L4" s="12" t="s">
        <v>66</v>
      </c>
      <c r="M4" s="2"/>
      <c r="N4" s="21">
        <v>547.5</v>
      </c>
    </row>
    <row r="5" spans="2:14" x14ac:dyDescent="0.3">
      <c r="B5" s="12" t="s">
        <v>90</v>
      </c>
      <c r="C5" s="2">
        <v>0.67</v>
      </c>
      <c r="D5" s="22">
        <f>D4*C5</f>
        <v>0.67</v>
      </c>
      <c r="G5" s="12" t="s">
        <v>91</v>
      </c>
      <c r="H5" s="2">
        <v>0.61</v>
      </c>
      <c r="I5" s="22">
        <f>I4*H5</f>
        <v>333.97499999999997</v>
      </c>
      <c r="L5" s="12" t="s">
        <v>92</v>
      </c>
      <c r="M5" s="2">
        <v>1</v>
      </c>
      <c r="N5" s="22">
        <f>N4*M5</f>
        <v>547.5</v>
      </c>
    </row>
    <row r="6" spans="2:14" ht="14.4" thickBot="1" x14ac:dyDescent="0.35">
      <c r="B6" s="15" t="s">
        <v>93</v>
      </c>
      <c r="C6" s="2">
        <v>0.55000000000000004</v>
      </c>
      <c r="D6" s="23">
        <f>D5*C6</f>
        <v>0.36850000000000005</v>
      </c>
      <c r="G6" s="32" t="s">
        <v>94</v>
      </c>
      <c r="H6" s="19">
        <v>0.4375</v>
      </c>
      <c r="I6" s="24">
        <f>I5*H6</f>
        <v>146.11406249999999</v>
      </c>
      <c r="L6" s="32" t="s">
        <v>94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95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96</v>
      </c>
      <c r="C11" s="31" t="s">
        <v>63</v>
      </c>
      <c r="D11" s="33" t="s">
        <v>64</v>
      </c>
      <c r="G11" s="9" t="s">
        <v>97</v>
      </c>
      <c r="H11" s="31" t="s">
        <v>63</v>
      </c>
      <c r="I11" s="33" t="s">
        <v>64</v>
      </c>
      <c r="L11" s="9" t="s">
        <v>98</v>
      </c>
      <c r="M11" s="31" t="s">
        <v>63</v>
      </c>
      <c r="N11" s="33" t="s">
        <v>64</v>
      </c>
    </row>
    <row r="12" spans="2:14" x14ac:dyDescent="0.3">
      <c r="B12" s="12" t="s">
        <v>77</v>
      </c>
      <c r="C12" s="2"/>
      <c r="D12" s="21">
        <v>1</v>
      </c>
      <c r="G12" s="12" t="s">
        <v>77</v>
      </c>
      <c r="H12" s="2"/>
      <c r="I12" s="21">
        <v>94.5</v>
      </c>
      <c r="L12" s="12" t="s">
        <v>77</v>
      </c>
      <c r="M12" s="2"/>
      <c r="N12" s="21">
        <v>94.5</v>
      </c>
    </row>
    <row r="13" spans="2:14" x14ac:dyDescent="0.3">
      <c r="B13" s="12" t="s">
        <v>99</v>
      </c>
      <c r="C13" s="2">
        <v>0.28000000000000003</v>
      </c>
      <c r="D13" s="22">
        <f>D12*C13</f>
        <v>0.28000000000000003</v>
      </c>
      <c r="G13" s="12" t="s">
        <v>100</v>
      </c>
      <c r="H13" s="2">
        <v>0.33</v>
      </c>
      <c r="I13" s="22">
        <f>I12*H13</f>
        <v>31.185000000000002</v>
      </c>
      <c r="L13" s="12" t="s">
        <v>101</v>
      </c>
      <c r="M13" s="2">
        <v>1</v>
      </c>
      <c r="N13" s="22">
        <f>N12*M13</f>
        <v>94.5</v>
      </c>
    </row>
    <row r="14" spans="2:14" ht="14.4" thickBot="1" x14ac:dyDescent="0.35">
      <c r="B14" s="15" t="s">
        <v>94</v>
      </c>
      <c r="C14" s="2">
        <v>0.55000000000000004</v>
      </c>
      <c r="D14" s="23">
        <f>D13*C14</f>
        <v>0.15400000000000003</v>
      </c>
      <c r="G14" s="32" t="s">
        <v>94</v>
      </c>
      <c r="H14" s="19">
        <v>0.4375</v>
      </c>
      <c r="I14" s="24">
        <f>I13*H14</f>
        <v>13.643437500000001</v>
      </c>
      <c r="L14" s="32" t="s">
        <v>94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95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102</v>
      </c>
      <c r="C19" s="31" t="s">
        <v>63</v>
      </c>
      <c r="D19" s="33" t="s">
        <v>64</v>
      </c>
      <c r="G19" s="9" t="s">
        <v>103</v>
      </c>
      <c r="H19" s="31" t="s">
        <v>63</v>
      </c>
      <c r="I19" s="33" t="s">
        <v>64</v>
      </c>
      <c r="L19" s="9" t="s">
        <v>104</v>
      </c>
      <c r="M19" s="31" t="s">
        <v>63</v>
      </c>
      <c r="N19" s="33" t="s">
        <v>64</v>
      </c>
    </row>
    <row r="20" spans="2:14" x14ac:dyDescent="0.3">
      <c r="B20" s="12" t="s">
        <v>105</v>
      </c>
      <c r="C20" s="7">
        <v>1</v>
      </c>
      <c r="D20" s="34"/>
      <c r="G20" s="12" t="s">
        <v>105</v>
      </c>
      <c r="H20" s="7">
        <v>1</v>
      </c>
      <c r="I20" s="34"/>
      <c r="L20" s="12" t="s">
        <v>105</v>
      </c>
      <c r="M20" s="7">
        <v>1</v>
      </c>
      <c r="N20" s="34"/>
    </row>
    <row r="21" spans="2:14" ht="14.7" customHeight="1" x14ac:dyDescent="0.3">
      <c r="B21" s="25" t="s">
        <v>69</v>
      </c>
      <c r="C21" s="7">
        <v>365</v>
      </c>
      <c r="D21" s="34"/>
      <c r="G21" s="25" t="s">
        <v>69</v>
      </c>
      <c r="H21" s="7">
        <v>365</v>
      </c>
      <c r="I21" s="34"/>
      <c r="L21" s="25" t="s">
        <v>69</v>
      </c>
      <c r="M21" s="7">
        <v>365</v>
      </c>
      <c r="N21" s="34"/>
    </row>
    <row r="22" spans="2:14" x14ac:dyDescent="0.3">
      <c r="B22" s="15" t="s">
        <v>106</v>
      </c>
      <c r="C22" s="2">
        <v>3.18</v>
      </c>
      <c r="D22" s="22">
        <f>(C21/365)*C20*C22</f>
        <v>3.18</v>
      </c>
      <c r="G22" s="15" t="s">
        <v>107</v>
      </c>
      <c r="H22" s="2">
        <v>2.97</v>
      </c>
      <c r="I22" s="22">
        <f>(H21/365)*H20*H22</f>
        <v>2.97</v>
      </c>
      <c r="L22" s="15" t="s">
        <v>108</v>
      </c>
      <c r="M22" s="2"/>
      <c r="N22" s="22">
        <f>(M21/365)*M20*M22</f>
        <v>0</v>
      </c>
    </row>
    <row r="23" spans="2:14" ht="14.4" thickBot="1" x14ac:dyDescent="0.35">
      <c r="B23" s="15" t="s">
        <v>109</v>
      </c>
      <c r="C23" s="2">
        <v>3.59</v>
      </c>
      <c r="D23" s="23">
        <f>D22*C23</f>
        <v>11.4162</v>
      </c>
      <c r="G23" s="32" t="s">
        <v>110</v>
      </c>
      <c r="H23" s="19">
        <v>0.4375</v>
      </c>
      <c r="I23" s="24">
        <f>I22*H23</f>
        <v>1.2993750000000002</v>
      </c>
      <c r="L23" s="32" t="s">
        <v>111</v>
      </c>
      <c r="M23" s="19">
        <v>0.5</v>
      </c>
      <c r="N23" s="24">
        <f>N22*M23</f>
        <v>0</v>
      </c>
    </row>
    <row r="24" spans="2:14" ht="14.4" thickBot="1" x14ac:dyDescent="0.35">
      <c r="B24" s="32" t="s">
        <v>95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82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112</v>
      </c>
      <c r="C2" s="31" t="s">
        <v>63</v>
      </c>
      <c r="D2" s="11" t="s">
        <v>64</v>
      </c>
    </row>
    <row r="3" spans="2:4" x14ac:dyDescent="0.3">
      <c r="B3" s="12" t="s">
        <v>66</v>
      </c>
      <c r="C3" s="2"/>
      <c r="D3" s="21">
        <v>1</v>
      </c>
    </row>
    <row r="4" spans="2:4" x14ac:dyDescent="0.3">
      <c r="B4" s="12" t="s">
        <v>113</v>
      </c>
      <c r="C4" s="2">
        <v>0.94</v>
      </c>
      <c r="D4" s="22">
        <f>D3*C4</f>
        <v>0.94</v>
      </c>
    </row>
    <row r="5" spans="2:4" ht="15" thickBot="1" x14ac:dyDescent="0.35">
      <c r="B5" s="32" t="s">
        <v>94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114</v>
      </c>
      <c r="C10" s="31" t="s">
        <v>63</v>
      </c>
      <c r="D10" s="33" t="s">
        <v>64</v>
      </c>
    </row>
    <row r="11" spans="2:4" x14ac:dyDescent="0.3">
      <c r="B11" s="12" t="s">
        <v>77</v>
      </c>
      <c r="C11" s="2"/>
      <c r="D11" s="21">
        <v>1</v>
      </c>
    </row>
    <row r="12" spans="2:4" x14ac:dyDescent="0.3">
      <c r="B12" s="12" t="s">
        <v>115</v>
      </c>
      <c r="C12" s="2">
        <v>0.7</v>
      </c>
      <c r="D12" s="22">
        <f>D11*C12</f>
        <v>0.7</v>
      </c>
    </row>
    <row r="13" spans="2:4" ht="15" thickBot="1" x14ac:dyDescent="0.35">
      <c r="B13" s="32" t="s">
        <v>94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116</v>
      </c>
      <c r="C18" s="31" t="s">
        <v>63</v>
      </c>
      <c r="D18" s="33" t="s">
        <v>64</v>
      </c>
    </row>
    <row r="19" spans="2:4" x14ac:dyDescent="0.3">
      <c r="B19" s="12" t="s">
        <v>117</v>
      </c>
      <c r="C19" s="7">
        <v>1</v>
      </c>
      <c r="D19" s="34"/>
    </row>
    <row r="20" spans="2:4" ht="16.95" customHeight="1" x14ac:dyDescent="0.3">
      <c r="B20" s="25" t="s">
        <v>69</v>
      </c>
      <c r="C20" s="7">
        <v>365</v>
      </c>
      <c r="D20" s="34"/>
    </row>
    <row r="21" spans="2:4" x14ac:dyDescent="0.3">
      <c r="B21" s="15" t="s">
        <v>118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119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82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120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121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122</v>
      </c>
      <c r="L5" s="1"/>
      <c r="M5" s="1" t="s">
        <v>12</v>
      </c>
      <c r="N5" s="1"/>
      <c r="O5" s="15" t="s">
        <v>121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123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123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124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124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125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125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126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126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127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127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128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128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129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129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130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130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131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131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132</v>
      </c>
      <c r="E16" s="31" t="s">
        <v>63</v>
      </c>
      <c r="F16" s="41" t="s">
        <v>133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122</v>
      </c>
      <c r="E18" s="2"/>
      <c r="F18" s="42"/>
      <c r="G18" s="21">
        <v>1</v>
      </c>
    </row>
    <row r="19" spans="4:7" ht="15" thickBot="1" x14ac:dyDescent="0.35">
      <c r="D19" s="32" t="s">
        <v>126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134</v>
      </c>
      <c r="E21" s="31" t="s">
        <v>63</v>
      </c>
      <c r="F21" s="41" t="s">
        <v>133</v>
      </c>
      <c r="G21" s="11"/>
    </row>
    <row r="22" spans="4:7" x14ac:dyDescent="0.3">
      <c r="D22" s="12" t="s">
        <v>122</v>
      </c>
      <c r="E22" s="2"/>
      <c r="F22" s="42"/>
      <c r="G22" s="21">
        <v>1</v>
      </c>
    </row>
    <row r="23" spans="4:7" ht="15" thickBot="1" x14ac:dyDescent="0.35">
      <c r="D23" s="32" t="s">
        <v>129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135</v>
      </c>
      <c r="E25" s="31" t="s">
        <v>63</v>
      </c>
      <c r="F25" s="41" t="s">
        <v>133</v>
      </c>
      <c r="G25" s="11" t="s">
        <v>64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69</v>
      </c>
      <c r="E27" s="58"/>
      <c r="F27" s="59"/>
      <c r="G27" s="60">
        <v>365</v>
      </c>
    </row>
    <row r="28" spans="4:7" ht="15" thickBot="1" x14ac:dyDescent="0.35">
      <c r="D28" s="32" t="s">
        <v>121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136</v>
      </c>
      <c r="E30" s="31" t="s">
        <v>63</v>
      </c>
      <c r="F30" s="41" t="s">
        <v>133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69</v>
      </c>
      <c r="E32" s="58"/>
      <c r="F32" s="59"/>
      <c r="G32" s="60">
        <v>365</v>
      </c>
    </row>
    <row r="33" spans="4:7" ht="15" thickBot="1" x14ac:dyDescent="0.35">
      <c r="D33" s="32" t="s">
        <v>130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137</v>
      </c>
      <c r="E35" s="31" t="s">
        <v>63</v>
      </c>
      <c r="F35" s="41" t="s">
        <v>133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69</v>
      </c>
      <c r="E37" s="58"/>
      <c r="F37" s="59"/>
      <c r="G37" s="60">
        <v>365</v>
      </c>
    </row>
    <row r="38" spans="4:7" ht="15" thickBot="1" x14ac:dyDescent="0.35">
      <c r="D38" s="32" t="s">
        <v>121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SPDC-IUC/G/TC</cp:lastModifiedBy>
  <cp:revision/>
  <dcterms:created xsi:type="dcterms:W3CDTF">2019-03-08T09:08:42Z</dcterms:created>
  <dcterms:modified xsi:type="dcterms:W3CDTF">2024-01-23T16:22:34Z</dcterms:modified>
  <cp:category/>
  <cp:contentStatus/>
</cp:coreProperties>
</file>