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najite.taro\Desktop\"/>
    </mc:Choice>
  </mc:AlternateContent>
  <xr:revisionPtr revIDLastSave="0" documentId="13_ncr:1_{BBA4CB25-ED37-4742-BFD6-AF5B93FCC362}" xr6:coauthVersionLast="47" xr6:coauthVersionMax="47" xr10:uidLastSave="{00000000-0000-0000-0000-000000000000}"/>
  <bookViews>
    <workbookView xWindow="-120" yWindow="-120" windowWidth="29040" windowHeight="15840" xr2:uid="{42480AFE-75DA-4DD0-894A-160875139D49}"/>
  </bookViews>
  <sheets>
    <sheet name="Q2-Q3 LIP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1" i="1" l="1"/>
  <c r="F22" i="1" s="1"/>
  <c r="F23" i="1" s="1"/>
  <c r="F24" i="1" s="1"/>
  <c r="F25" i="1" s="1"/>
  <c r="J12" i="1"/>
  <c r="J11" i="1"/>
  <c r="J10" i="1"/>
  <c r="J9" i="1"/>
  <c r="J8" i="1"/>
  <c r="J7" i="1"/>
</calcChain>
</file>

<file path=xl/sharedStrings.xml><?xml version="1.0" encoding="utf-8"?>
<sst xmlns="http://schemas.openxmlformats.org/spreadsheetml/2006/main" count="74" uniqueCount="46">
  <si>
    <t>S/N</t>
  </si>
  <si>
    <t>Asset</t>
  </si>
  <si>
    <t>Conduit</t>
  </si>
  <si>
    <t>DP-Type</t>
  </si>
  <si>
    <t>Funding Tranche</t>
  </si>
  <si>
    <t>WRFM Category</t>
  </si>
  <si>
    <t>Potential (boepd)</t>
  </si>
  <si>
    <t>Activity</t>
  </si>
  <si>
    <t>Activity Cost 
$mln</t>
  </si>
  <si>
    <t>Status</t>
  </si>
  <si>
    <t>Execution Date</t>
  </si>
  <si>
    <t>LIP Restoration</t>
  </si>
  <si>
    <t>West</t>
  </si>
  <si>
    <t>EAZZ042T</t>
  </si>
  <si>
    <t>Oil</t>
  </si>
  <si>
    <t>JV</t>
  </si>
  <si>
    <t>Optimisation</t>
  </si>
  <si>
    <t>Attic perforation addition on the C92E reservoir - CO log dependent</t>
  </si>
  <si>
    <t>Executed</t>
  </si>
  <si>
    <t>Q2/Q3</t>
  </si>
  <si>
    <t>EAZZ035T</t>
  </si>
  <si>
    <t>Restoration</t>
  </si>
  <si>
    <t>GLV C/O - DPA</t>
  </si>
  <si>
    <t>EAZZ058S</t>
  </si>
  <si>
    <t>AF</t>
  </si>
  <si>
    <t>WRSCSSSV Change Out</t>
  </si>
  <si>
    <t>EAZZ020T</t>
  </si>
  <si>
    <t xml:space="preserve">Perforation, Through Tubing Screen Installation and Gas Lift Valve Change Out_Dependent on EA33 CO log </t>
  </si>
  <si>
    <t>KANB005L</t>
  </si>
  <si>
    <t>Sectional flowline replacment and PB valve installation</t>
  </si>
  <si>
    <t>KANB005S</t>
  </si>
  <si>
    <t>Sectional flowline replacement and SCSSSV Redress</t>
  </si>
  <si>
    <t xml:space="preserve">Month </t>
  </si>
  <si>
    <t>Production Days</t>
  </si>
  <si>
    <t xml:space="preserve">June </t>
  </si>
  <si>
    <t xml:space="preserve">July </t>
  </si>
  <si>
    <t>Aug</t>
  </si>
  <si>
    <t>Sept</t>
  </si>
  <si>
    <t>Oct</t>
  </si>
  <si>
    <t>Nov</t>
  </si>
  <si>
    <t>Dec</t>
  </si>
  <si>
    <t>Plan Production</t>
  </si>
  <si>
    <t>Actual Production</t>
  </si>
  <si>
    <t>Actual FCF</t>
  </si>
  <si>
    <t>Plan Calculated FCF ( USD)</t>
  </si>
  <si>
    <t>Implementation Cost  ( USD)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</si>
</sst>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Futura Medium"/>
    </font>
    <font>
      <sz val="9"/>
      <color theme="1"/>
      <name val="Futura Medium"/>
    </font>
    <font>
      <sz val="9"/>
      <name val="Futura Medium"/>
    </font>
    <font>
      <sz val="11"/>
      <color theme="1"/>
      <name val="Futura Medium"/>
    </font>
  </fonts>
  <fills count="4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" fillId="0" borderId="0"/>
  </cellStyleXfs>
  <cellXfs count="24">
    <xf numFmtId="0" fontId="0" fillId="0" borderId="0" xfId="0"/>
    <xf numFmtId="0" fontId="2" fillId="2" borderId="1" xfId="2" applyFont="1" applyFill="1" applyBorder="1" applyAlignment="1">
      <alignment horizontal="center" vertical="center" wrapText="1"/>
    </xf>
    <xf numFmtId="0" fontId="3" fillId="3" borderId="1" xfId="2" applyFont="1" applyFill="1" applyBorder="1" applyAlignment="1">
      <alignment horizontal="center" vertical="center"/>
    </xf>
    <xf numFmtId="0" fontId="3" fillId="3" borderId="1" xfId="2" applyFont="1" applyFill="1" applyBorder="1" applyAlignment="1">
      <alignment horizontal="left" vertical="center"/>
    </xf>
    <xf numFmtId="0" fontId="4" fillId="3" borderId="1" xfId="2" applyFont="1" applyFill="1" applyBorder="1" applyAlignment="1">
      <alignment horizontal="center" vertical="center"/>
    </xf>
    <xf numFmtId="0" fontId="4" fillId="3" borderId="1" xfId="2" applyFont="1" applyFill="1" applyBorder="1" applyAlignment="1">
      <alignment horizontal="left" vertical="center"/>
    </xf>
    <xf numFmtId="0" fontId="4" fillId="3" borderId="1" xfId="2" applyFont="1" applyFill="1" applyBorder="1"/>
    <xf numFmtId="2" fontId="3" fillId="3" borderId="1" xfId="2" applyNumberFormat="1" applyFont="1" applyFill="1" applyBorder="1"/>
    <xf numFmtId="0" fontId="3" fillId="0" borderId="1" xfId="2" applyFont="1" applyBorder="1" applyAlignment="1">
      <alignment horizontal="center" vertical="center"/>
    </xf>
    <xf numFmtId="0" fontId="3" fillId="0" borderId="1" xfId="2" applyFont="1" applyBorder="1" applyAlignment="1">
      <alignment horizontal="left" vertical="center"/>
    </xf>
    <xf numFmtId="0" fontId="4" fillId="0" borderId="1" xfId="2" applyFont="1" applyBorder="1" applyAlignment="1">
      <alignment horizontal="center" vertical="center"/>
    </xf>
    <xf numFmtId="0" fontId="4" fillId="0" borderId="1" xfId="2" applyFont="1" applyBorder="1" applyAlignment="1">
      <alignment horizontal="left" vertical="center"/>
    </xf>
    <xf numFmtId="0" fontId="4" fillId="0" borderId="1" xfId="2" applyFont="1" applyBorder="1"/>
    <xf numFmtId="2" fontId="3" fillId="0" borderId="1" xfId="2" applyNumberFormat="1" applyFont="1" applyBorder="1"/>
    <xf numFmtId="17" fontId="5" fillId="3" borderId="1" xfId="2" applyNumberFormat="1" applyFont="1" applyFill="1" applyBorder="1" applyAlignment="1">
      <alignment horizontal="center"/>
    </xf>
    <xf numFmtId="17" fontId="5" fillId="0" borderId="1" xfId="2" applyNumberFormat="1" applyFont="1" applyBorder="1" applyAlignment="1">
      <alignment horizontal="center"/>
    </xf>
    <xf numFmtId="17" fontId="5" fillId="0" borderId="1" xfId="2" applyNumberFormat="1" applyFont="1" applyBorder="1" applyAlignment="1">
      <alignment horizontal="center" vertical="center"/>
    </xf>
    <xf numFmtId="17" fontId="5" fillId="3" borderId="1" xfId="2" applyNumberFormat="1" applyFont="1" applyFill="1" applyBorder="1" applyAlignment="1">
      <alignment horizontal="center" vertical="center"/>
    </xf>
    <xf numFmtId="2" fontId="5" fillId="0" borderId="1" xfId="0" applyNumberFormat="1" applyFont="1" applyBorder="1"/>
    <xf numFmtId="0" fontId="5" fillId="3" borderId="1" xfId="2" applyFont="1" applyFill="1" applyBorder="1"/>
    <xf numFmtId="0" fontId="5" fillId="0" borderId="1" xfId="0" applyFont="1" applyBorder="1"/>
    <xf numFmtId="43" fontId="5" fillId="0" borderId="1" xfId="1" applyFont="1" applyBorder="1"/>
    <xf numFmtId="0" fontId="0" fillId="0" borderId="1" xfId="0" applyBorder="1"/>
    <xf numFmtId="0" fontId="5" fillId="0" borderId="1" xfId="0" applyFont="1" applyFill="1" applyBorder="1"/>
  </cellXfs>
  <cellStyles count="3">
    <cellStyle name="Comma" xfId="1" builtinId="3"/>
    <cellStyle name="Normal" xfId="0" builtinId="0"/>
    <cellStyle name="Normal 4 2" xfId="2" xr:uid="{C1F65DED-C062-4FAB-AC6F-0B2EDDB36DBA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3E63C-A53B-4CE6-9B49-95BC62D8BC37}">
  <dimension ref="D6:O26"/>
  <sheetViews>
    <sheetView tabSelected="1" workbookViewId="0">
      <selection activeCell="K30" sqref="K30"/>
    </sheetView>
  </sheetViews>
  <sheetFormatPr defaultRowHeight="15" x14ac:dyDescent="0.25"/>
  <cols>
    <col min="4" max="4" width="10.5703125" customWidth="1"/>
    <col min="5" max="5" width="12.28515625" customWidth="1"/>
    <col min="6" max="6" width="12" customWidth="1"/>
    <col min="7" max="7" width="14" customWidth="1"/>
    <col min="8" max="8" width="16.140625" customWidth="1"/>
    <col min="9" max="9" width="25.42578125" customWidth="1"/>
    <col min="10" max="10" width="14.85546875" customWidth="1"/>
    <col min="11" max="11" width="81.28515625" customWidth="1"/>
    <col min="12" max="12" width="15.42578125" customWidth="1"/>
    <col min="13" max="13" width="10.7109375" customWidth="1"/>
    <col min="14" max="14" width="11.140625" customWidth="1"/>
    <col min="15" max="15" width="14.140625" customWidth="1"/>
  </cols>
  <sheetData>
    <row r="6" spans="4:15" ht="30" x14ac:dyDescent="0.25">
      <c r="D6" s="1" t="s">
        <v>0</v>
      </c>
      <c r="E6" s="1" t="s">
        <v>1</v>
      </c>
      <c r="F6" s="1" t="s">
        <v>2</v>
      </c>
      <c r="G6" s="1" t="s">
        <v>3</v>
      </c>
      <c r="H6" s="1" t="s">
        <v>4</v>
      </c>
      <c r="I6" s="1" t="s">
        <v>5</v>
      </c>
      <c r="J6" s="1" t="s">
        <v>6</v>
      </c>
      <c r="K6" s="1" t="s">
        <v>7</v>
      </c>
      <c r="L6" s="1" t="s">
        <v>8</v>
      </c>
      <c r="M6" s="1" t="s">
        <v>9</v>
      </c>
      <c r="N6" s="1" t="s">
        <v>10</v>
      </c>
      <c r="O6" s="1" t="s">
        <v>11</v>
      </c>
    </row>
    <row r="7" spans="4:15" x14ac:dyDescent="0.25">
      <c r="D7" s="2">
        <v>1</v>
      </c>
      <c r="E7" s="3" t="s">
        <v>12</v>
      </c>
      <c r="F7" s="3" t="s">
        <v>13</v>
      </c>
      <c r="G7" s="2" t="s">
        <v>14</v>
      </c>
      <c r="H7" s="4" t="s">
        <v>15</v>
      </c>
      <c r="I7" s="5" t="s">
        <v>16</v>
      </c>
      <c r="J7" s="18">
        <f>588.77/(1000)</f>
        <v>0.58877000000000002</v>
      </c>
      <c r="K7" s="6" t="s">
        <v>17</v>
      </c>
      <c r="L7" s="7">
        <v>5.1758740157480316</v>
      </c>
      <c r="M7" s="19" t="s">
        <v>18</v>
      </c>
      <c r="N7" s="14">
        <v>44805</v>
      </c>
      <c r="O7" s="19" t="s">
        <v>19</v>
      </c>
    </row>
    <row r="8" spans="4:15" x14ac:dyDescent="0.25">
      <c r="D8" s="8">
        <v>2</v>
      </c>
      <c r="E8" s="9" t="s">
        <v>12</v>
      </c>
      <c r="F8" s="9" t="s">
        <v>20</v>
      </c>
      <c r="G8" s="8" t="s">
        <v>14</v>
      </c>
      <c r="H8" s="10" t="s">
        <v>15</v>
      </c>
      <c r="I8" s="11" t="s">
        <v>21</v>
      </c>
      <c r="J8" s="18">
        <f>240/(1000)</f>
        <v>0.24</v>
      </c>
      <c r="K8" s="12" t="s">
        <v>22</v>
      </c>
      <c r="L8" s="13">
        <v>0.45</v>
      </c>
      <c r="M8" s="19" t="s">
        <v>18</v>
      </c>
      <c r="N8" s="15">
        <v>44682</v>
      </c>
      <c r="O8" s="19" t="s">
        <v>19</v>
      </c>
    </row>
    <row r="9" spans="4:15" x14ac:dyDescent="0.25">
      <c r="D9" s="2">
        <v>3</v>
      </c>
      <c r="E9" s="3" t="s">
        <v>12</v>
      </c>
      <c r="F9" s="3" t="s">
        <v>23</v>
      </c>
      <c r="G9" s="2" t="s">
        <v>14</v>
      </c>
      <c r="H9" s="4" t="s">
        <v>24</v>
      </c>
      <c r="I9" s="5" t="s">
        <v>21</v>
      </c>
      <c r="J9" s="18">
        <f>300/(1000)</f>
        <v>0.3</v>
      </c>
      <c r="K9" s="6" t="s">
        <v>25</v>
      </c>
      <c r="L9" s="7">
        <v>0.161</v>
      </c>
      <c r="M9" s="19" t="s">
        <v>18</v>
      </c>
      <c r="N9" s="14">
        <v>44682</v>
      </c>
      <c r="O9" s="19" t="s">
        <v>19</v>
      </c>
    </row>
    <row r="10" spans="4:15" x14ac:dyDescent="0.25">
      <c r="D10" s="2">
        <v>4</v>
      </c>
      <c r="E10" s="3" t="s">
        <v>12</v>
      </c>
      <c r="F10" s="3" t="s">
        <v>26</v>
      </c>
      <c r="G10" s="2" t="s">
        <v>14</v>
      </c>
      <c r="H10" s="4" t="s">
        <v>24</v>
      </c>
      <c r="I10" s="5" t="s">
        <v>16</v>
      </c>
      <c r="J10" s="18">
        <f>600/(1000)</f>
        <v>0.6</v>
      </c>
      <c r="K10" s="6" t="s">
        <v>27</v>
      </c>
      <c r="L10" s="7">
        <v>3.8330000000000002</v>
      </c>
      <c r="M10" s="19" t="s">
        <v>18</v>
      </c>
      <c r="N10" s="14">
        <v>44713</v>
      </c>
      <c r="O10" s="19" t="s">
        <v>19</v>
      </c>
    </row>
    <row r="11" spans="4:15" x14ac:dyDescent="0.25">
      <c r="D11" s="8">
        <v>5</v>
      </c>
      <c r="E11" s="9" t="s">
        <v>12</v>
      </c>
      <c r="F11" s="9" t="s">
        <v>28</v>
      </c>
      <c r="G11" s="8" t="s">
        <v>14</v>
      </c>
      <c r="H11" s="10" t="s">
        <v>24</v>
      </c>
      <c r="I11" s="11" t="s">
        <v>21</v>
      </c>
      <c r="J11" s="18">
        <f>540/(1000)</f>
        <v>0.54</v>
      </c>
      <c r="K11" s="12" t="s">
        <v>29</v>
      </c>
      <c r="L11" s="13">
        <v>0.68606875</v>
      </c>
      <c r="M11" s="19" t="s">
        <v>18</v>
      </c>
      <c r="N11" s="16">
        <v>44805</v>
      </c>
      <c r="O11" s="19" t="s">
        <v>19</v>
      </c>
    </row>
    <row r="12" spans="4:15" x14ac:dyDescent="0.25">
      <c r="D12" s="2">
        <v>6</v>
      </c>
      <c r="E12" s="3" t="s">
        <v>12</v>
      </c>
      <c r="F12" s="3" t="s">
        <v>30</v>
      </c>
      <c r="G12" s="2" t="s">
        <v>14</v>
      </c>
      <c r="H12" s="4" t="s">
        <v>24</v>
      </c>
      <c r="I12" s="5" t="s">
        <v>21</v>
      </c>
      <c r="J12" s="18">
        <f>500/(1000)</f>
        <v>0.5</v>
      </c>
      <c r="K12" s="6" t="s">
        <v>31</v>
      </c>
      <c r="L12" s="7">
        <v>0.78606875000000009</v>
      </c>
      <c r="M12" s="19" t="s">
        <v>18</v>
      </c>
      <c r="N12" s="17">
        <v>44743</v>
      </c>
      <c r="O12" s="19" t="s">
        <v>19</v>
      </c>
    </row>
    <row r="19" spans="5:11" ht="45" x14ac:dyDescent="0.25">
      <c r="E19" s="1" t="s">
        <v>32</v>
      </c>
      <c r="F19" s="1" t="s">
        <v>41</v>
      </c>
      <c r="G19" s="1" t="s">
        <v>45</v>
      </c>
      <c r="H19" s="1" t="s">
        <v>33</v>
      </c>
      <c r="I19" s="1" t="s">
        <v>44</v>
      </c>
      <c r="J19" s="1" t="s">
        <v>42</v>
      </c>
      <c r="K19" s="1" t="s">
        <v>43</v>
      </c>
    </row>
    <row r="20" spans="5:11" x14ac:dyDescent="0.25">
      <c r="E20" s="20" t="s">
        <v>34</v>
      </c>
      <c r="F20" s="20">
        <v>0.54</v>
      </c>
      <c r="G20" s="21">
        <v>610</v>
      </c>
      <c r="H20" s="20">
        <v>30</v>
      </c>
      <c r="I20" s="21">
        <v>29440</v>
      </c>
      <c r="J20" s="22"/>
      <c r="K20" s="21">
        <v>0</v>
      </c>
    </row>
    <row r="21" spans="5:11" x14ac:dyDescent="0.25">
      <c r="E21" s="20" t="s">
        <v>35</v>
      </c>
      <c r="F21" s="20">
        <f>0.6+F20</f>
        <v>1.1400000000000001</v>
      </c>
      <c r="G21" s="21">
        <v>3830</v>
      </c>
      <c r="H21" s="20">
        <v>31</v>
      </c>
      <c r="I21" s="21">
        <v>-235680</v>
      </c>
      <c r="J21" s="23">
        <v>0.25</v>
      </c>
      <c r="K21" s="21">
        <v>-22900</v>
      </c>
    </row>
    <row r="22" spans="5:11" x14ac:dyDescent="0.25">
      <c r="E22" s="20" t="s">
        <v>36</v>
      </c>
      <c r="F22" s="20">
        <f>F21+0</f>
        <v>1.1400000000000001</v>
      </c>
      <c r="G22" s="21">
        <v>0</v>
      </c>
      <c r="H22" s="20">
        <v>31</v>
      </c>
      <c r="I22" s="21">
        <v>223920</v>
      </c>
      <c r="J22" s="22"/>
      <c r="K22" s="21">
        <v>49100</v>
      </c>
    </row>
    <row r="23" spans="5:11" x14ac:dyDescent="0.25">
      <c r="E23" s="20" t="s">
        <v>37</v>
      </c>
      <c r="F23" s="20">
        <f>F22+0</f>
        <v>1.1400000000000001</v>
      </c>
      <c r="G23" s="21">
        <v>0</v>
      </c>
      <c r="H23" s="20">
        <v>30</v>
      </c>
      <c r="I23" s="21">
        <v>216690</v>
      </c>
      <c r="J23" s="22"/>
      <c r="K23" s="21">
        <v>47520</v>
      </c>
    </row>
    <row r="24" spans="5:11" x14ac:dyDescent="0.25">
      <c r="E24" s="20" t="s">
        <v>38</v>
      </c>
      <c r="F24" s="20">
        <f>F23+0</f>
        <v>1.1400000000000001</v>
      </c>
      <c r="G24" s="21">
        <v>0</v>
      </c>
      <c r="H24" s="20">
        <v>31</v>
      </c>
      <c r="I24" s="21">
        <v>223920</v>
      </c>
      <c r="J24" s="22"/>
      <c r="K24" s="21">
        <v>49100</v>
      </c>
    </row>
    <row r="25" spans="5:11" x14ac:dyDescent="0.25">
      <c r="E25" s="20" t="s">
        <v>39</v>
      </c>
      <c r="F25" s="20">
        <f>F24+1.63</f>
        <v>2.77</v>
      </c>
      <c r="G25" s="21">
        <v>6650</v>
      </c>
      <c r="H25" s="20">
        <v>30</v>
      </c>
      <c r="I25" s="21">
        <v>-271470</v>
      </c>
      <c r="J25" s="23">
        <v>0.56000000000000005</v>
      </c>
      <c r="K25" s="21">
        <v>-562430</v>
      </c>
    </row>
    <row r="26" spans="5:11" x14ac:dyDescent="0.25">
      <c r="E26" s="20" t="s">
        <v>40</v>
      </c>
      <c r="F26" s="20">
        <v>2.77</v>
      </c>
      <c r="G26" s="21">
        <v>0</v>
      </c>
      <c r="H26" s="20">
        <v>31</v>
      </c>
      <c r="I26" s="21">
        <v>544080</v>
      </c>
      <c r="J26" s="22"/>
      <c r="K26" s="21">
        <v>159100</v>
      </c>
    </row>
  </sheetData>
  <conditionalFormatting sqref="F7:F12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Q2-Q3 LIP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Taro, Onajite A SPDC-PTD/C/NCC</dc:creator>
  <cp:lastModifiedBy>Taro, Onajite A SPDC-PTD/C/NCC</cp:lastModifiedBy>
  <dcterms:created xsi:type="dcterms:W3CDTF">2022-12-08T15:25:34Z</dcterms:created>
  <dcterms:modified xsi:type="dcterms:W3CDTF">2022-12-09T09:26:59Z</dcterms:modified>
</cp:coreProperties>
</file>