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bookViews>
    <workbookView xWindow="0" yWindow="60" windowWidth="16820" windowHeight="7040"/>
  </bookViews>
  <sheets>
    <sheet name="FCF" sheetId="7" r:id="rId1"/>
    <sheet name="Benefits" sheetId="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6" i="7" l="1"/>
  <c r="I40" i="7" s="1"/>
  <c r="I8" i="7"/>
  <c r="I7" i="7"/>
  <c r="I9" i="7" l="1"/>
  <c r="I5" i="7" l="1"/>
  <c r="P14" i="7" l="1"/>
  <c r="L14" i="7"/>
  <c r="I14" i="7"/>
  <c r="P9" i="7"/>
  <c r="P10" i="7" s="1"/>
  <c r="L9" i="7"/>
  <c r="L10" i="7" s="1"/>
  <c r="I10" i="7"/>
  <c r="I11" i="7" s="1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</calcChain>
</file>

<file path=xl/sharedStrings.xml><?xml version="1.0" encoding="utf-8"?>
<sst xmlns="http://schemas.openxmlformats.org/spreadsheetml/2006/main" count="70" uniqueCount="37">
  <si>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</si>
  <si>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</si>
  <si>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</si>
  <si>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</si>
  <si>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</si>
  <si>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</si>
  <si>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</si>
  <si>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</si>
  <si>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</si>
  <si>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</si>
  <si>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</si>
  <si>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</si>
  <si>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</si>
  <si>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</si>
  <si>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</si>
  <si>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</si>
  <si>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</si>
  <si>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</si>
  <si>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</si>
  <si>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</si>
  <si>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</si>
  <si>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</si>
  <si>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</si>
  <si>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</si>
  <si>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</si>
  <si>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</si>
  <si>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</si>
  <si>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</si>
  <si>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</si>
  <si>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</si>
  <si>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</si>
  <si>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</si>
  <si>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</si>
  <si>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</si>
  <si>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</si>
  <si>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 from April</t>
  </si>
  <si>
    <t>April - 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</si>
</sst>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0" fontId="0" fillId="2" borderId="1" xfId="0" applyFill="1" applyBorder="1" applyAlignment="1">
      <alignment horizontal="right"/>
    </xf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  <xf numFmtId="168" fontId="0" fillId="0" borderId="0" xfId="0" applyNumberFormat="1"/>
    <xf numFmtId="43" fontId="2" fillId="5" borderId="1" xfId="2" applyNumberFormat="1" applyFont="1" applyFill="1" applyBorder="1"/>
  </cellXfs>
  <cellStyles count="4">
    <cellStyle name="Comma 10 6" xfId="2"/>
    <cellStyle name="Comma 2" xfId="3"/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29</xdr:col>
      <xdr:colOff>245409</xdr:colOff>
      <xdr:row>40</xdr:row>
      <xdr:rowOff>151483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19BD8C-28B7-4E51-89F1-3DE838917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17923809" cy="733333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tabSelected="1" topLeftCell="A18" zoomScale="85" zoomScaleNormal="85" workbookViewId="0">
      <selection activeCell="A40" sqref="A40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3"/>
      <c r="O2" s="3" t="s">
        <v>2</v>
      </c>
      <c r="P2" s="4">
        <v>2018</v>
      </c>
      <c r="Q2" s="14"/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31</v>
      </c>
      <c r="I4" s="32">
        <v>0</v>
      </c>
      <c r="K4" s="1"/>
      <c r="L4" s="32"/>
      <c r="M4" s="5"/>
      <c r="O4" s="1"/>
    </row>
    <row r="5" spans="1:18" x14ac:dyDescent="0.35">
      <c r="A5" s="1" t="s">
        <v>32</v>
      </c>
      <c r="I5" s="32">
        <f>I4*0.2</f>
        <v>0</v>
      </c>
      <c r="K5" s="1"/>
      <c r="L5" s="32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51.24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365-31-28-31</f>
        <v>275</v>
      </c>
      <c r="K7" s="6" t="s">
        <v>7</v>
      </c>
      <c r="L7" s="10">
        <v>365</v>
      </c>
      <c r="O7" s="6" t="s">
        <v>7</v>
      </c>
      <c r="P7" s="11">
        <v>365</v>
      </c>
    </row>
    <row r="8" spans="1:18" x14ac:dyDescent="0.35">
      <c r="A8" s="6" t="s">
        <v>8</v>
      </c>
      <c r="B8" s="12"/>
      <c r="C8" s="12"/>
      <c r="D8" s="12"/>
      <c r="E8" s="12"/>
      <c r="F8" s="12"/>
      <c r="G8" s="12"/>
      <c r="H8" s="12"/>
      <c r="I8" s="13">
        <f>97200/275/1000</f>
        <v>0.35345454545454547</v>
      </c>
      <c r="J8" t="s">
        <v>9</v>
      </c>
      <c r="K8" s="6" t="s">
        <v>8</v>
      </c>
      <c r="L8" s="14">
        <v>0</v>
      </c>
      <c r="M8" t="s">
        <v>9</v>
      </c>
      <c r="O8" s="6" t="s">
        <v>8</v>
      </c>
      <c r="P8" s="14">
        <v>0</v>
      </c>
      <c r="Q8" t="s">
        <v>9</v>
      </c>
    </row>
    <row r="9" spans="1:18" x14ac:dyDescent="0.35">
      <c r="A9" s="6" t="s">
        <v>10</v>
      </c>
      <c r="B9" s="15">
        <f t="shared" ref="B9:H9" si="0">B8*B7*1000</f>
        <v>0</v>
      </c>
      <c r="C9" s="15">
        <f t="shared" si="0"/>
        <v>0</v>
      </c>
      <c r="D9" s="15">
        <f t="shared" si="0"/>
        <v>0</v>
      </c>
      <c r="E9" s="15">
        <f t="shared" si="0"/>
        <v>0</v>
      </c>
      <c r="F9" s="15">
        <f t="shared" si="0"/>
        <v>0</v>
      </c>
      <c r="G9" s="15">
        <f t="shared" si="0"/>
        <v>0</v>
      </c>
      <c r="H9" s="15">
        <f t="shared" si="0"/>
        <v>0</v>
      </c>
      <c r="I9" s="35">
        <f>I8*I7*1000</f>
        <v>97200</v>
      </c>
      <c r="K9" s="6" t="s">
        <v>11</v>
      </c>
      <c r="L9" s="15">
        <f>L8*L7*1000</f>
        <v>0</v>
      </c>
      <c r="O9" s="6" t="s">
        <v>11</v>
      </c>
      <c r="P9" s="15">
        <f t="shared" ref="P9" si="1">P8*P7*1000</f>
        <v>0</v>
      </c>
    </row>
    <row r="10" spans="1:18" ht="15" thickBot="1" x14ac:dyDescent="0.4">
      <c r="A10" s="6" t="s">
        <v>12</v>
      </c>
      <c r="B10" s="16">
        <f t="shared" ref="B10:I10" si="2">+B9*B6</f>
        <v>0</v>
      </c>
      <c r="C10" s="16">
        <f t="shared" si="2"/>
        <v>0</v>
      </c>
      <c r="D10" s="16">
        <f t="shared" si="2"/>
        <v>0</v>
      </c>
      <c r="E10" s="16">
        <f t="shared" si="2"/>
        <v>0</v>
      </c>
      <c r="F10" s="16">
        <f t="shared" si="2"/>
        <v>0</v>
      </c>
      <c r="G10" s="16">
        <f t="shared" si="2"/>
        <v>0</v>
      </c>
      <c r="H10" s="16">
        <f t="shared" si="2"/>
        <v>0</v>
      </c>
      <c r="I10" s="17">
        <f t="shared" si="2"/>
        <v>4980528</v>
      </c>
      <c r="K10" s="6" t="s">
        <v>12</v>
      </c>
      <c r="L10" s="17">
        <f>+L9*L6*5.8</f>
        <v>0</v>
      </c>
      <c r="O10" s="6" t="s">
        <v>12</v>
      </c>
      <c r="P10" s="17">
        <f>+P9*P6*5.8</f>
        <v>0</v>
      </c>
    </row>
    <row r="11" spans="1:18" ht="15" thickTop="1" x14ac:dyDescent="0.35">
      <c r="A11" s="6" t="s">
        <v>13</v>
      </c>
      <c r="B11" s="18">
        <f t="shared" ref="B11:I11" si="3">-B10*0.2</f>
        <v>0</v>
      </c>
      <c r="C11" s="18">
        <f t="shared" si="3"/>
        <v>0</v>
      </c>
      <c r="D11" s="18">
        <f t="shared" si="3"/>
        <v>0</v>
      </c>
      <c r="E11" s="18">
        <f t="shared" si="3"/>
        <v>0</v>
      </c>
      <c r="F11" s="18">
        <f t="shared" si="3"/>
        <v>0</v>
      </c>
      <c r="G11" s="18">
        <f t="shared" si="3"/>
        <v>0</v>
      </c>
      <c r="H11" s="19">
        <f t="shared" si="3"/>
        <v>0</v>
      </c>
      <c r="I11" s="20">
        <f t="shared" si="3"/>
        <v>-996105.60000000009</v>
      </c>
      <c r="J11" t="s">
        <v>14</v>
      </c>
      <c r="K11" s="6" t="s">
        <v>15</v>
      </c>
      <c r="L11" s="20">
        <f>-L10*0.07</f>
        <v>0</v>
      </c>
      <c r="M11" t="s">
        <v>16</v>
      </c>
      <c r="O11" s="6" t="s">
        <v>15</v>
      </c>
      <c r="P11" s="20">
        <f>-P10*0.07</f>
        <v>0</v>
      </c>
      <c r="Q11" t="s">
        <v>16</v>
      </c>
    </row>
    <row r="12" spans="1:18" x14ac:dyDescent="0.35">
      <c r="A12" s="6" t="s">
        <v>17</v>
      </c>
      <c r="B12" s="18"/>
      <c r="C12" s="18"/>
      <c r="D12" s="18"/>
      <c r="E12" s="18"/>
      <c r="F12" s="18"/>
      <c r="G12" s="18"/>
      <c r="H12" s="19"/>
      <c r="I12" s="18">
        <v>16100</v>
      </c>
      <c r="K12" s="6" t="s">
        <v>17</v>
      </c>
      <c r="L12" s="18">
        <v>0</v>
      </c>
      <c r="O12" s="6" t="s">
        <v>17</v>
      </c>
      <c r="P12" s="18">
        <v>0</v>
      </c>
    </row>
    <row r="13" spans="1:18" x14ac:dyDescent="0.35">
      <c r="A13" s="6" t="s">
        <v>18</v>
      </c>
      <c r="B13" s="18"/>
      <c r="C13" s="18"/>
      <c r="D13" s="18"/>
      <c r="E13" s="18"/>
      <c r="F13" s="18"/>
      <c r="G13" s="18"/>
      <c r="H13" s="19"/>
      <c r="I13" s="18"/>
      <c r="K13" s="6" t="s">
        <v>18</v>
      </c>
      <c r="L13" s="18"/>
      <c r="O13" s="6" t="s">
        <v>18</v>
      </c>
      <c r="P13" s="18"/>
    </row>
    <row r="14" spans="1:18" x14ac:dyDescent="0.35">
      <c r="A14" s="6" t="s">
        <v>19</v>
      </c>
      <c r="B14" s="18"/>
      <c r="C14" s="18"/>
      <c r="D14" s="18"/>
      <c r="E14" s="18"/>
      <c r="F14" s="18"/>
      <c r="G14" s="18"/>
      <c r="H14" s="19"/>
      <c r="I14" s="18">
        <f>-I8*I7*2706</f>
        <v>-263023.2</v>
      </c>
      <c r="J14" t="s">
        <v>20</v>
      </c>
      <c r="K14" s="6" t="s">
        <v>19</v>
      </c>
      <c r="L14" s="18">
        <f>-L8*L7*2706</f>
        <v>0</v>
      </c>
      <c r="O14" s="6" t="s">
        <v>19</v>
      </c>
      <c r="P14" s="18">
        <f>-P8*P7*2706</f>
        <v>0</v>
      </c>
    </row>
    <row r="15" spans="1:18" x14ac:dyDescent="0.35">
      <c r="A15" s="6" t="s">
        <v>21</v>
      </c>
      <c r="B15" s="21">
        <f t="shared" ref="B15:H15" si="4">+B10+B11</f>
        <v>0</v>
      </c>
      <c r="C15" s="21">
        <f t="shared" si="4"/>
        <v>0</v>
      </c>
      <c r="D15" s="21">
        <f t="shared" si="4"/>
        <v>0</v>
      </c>
      <c r="E15" s="21">
        <f t="shared" si="4"/>
        <v>0</v>
      </c>
      <c r="F15" s="21">
        <f t="shared" si="4"/>
        <v>0</v>
      </c>
      <c r="G15" s="21">
        <f t="shared" si="4"/>
        <v>0</v>
      </c>
      <c r="H15" s="22">
        <f t="shared" si="4"/>
        <v>0</v>
      </c>
      <c r="I15" s="21">
        <f>+I10+I11+I12+I13+I14</f>
        <v>3737499.1999999997</v>
      </c>
      <c r="K15" s="6" t="s">
        <v>21</v>
      </c>
      <c r="L15" s="21">
        <f>+L10+L11+L12+L13+L14</f>
        <v>0</v>
      </c>
      <c r="O15" s="6" t="s">
        <v>21</v>
      </c>
      <c r="P15" s="21">
        <f>+P10+P11+P12+P13+P14</f>
        <v>0</v>
      </c>
    </row>
    <row r="16" spans="1:18" x14ac:dyDescent="0.35">
      <c r="A16" s="6" t="s">
        <v>22</v>
      </c>
      <c r="B16" s="18">
        <f t="shared" ref="B16:I16" si="5">-B15*0.85</f>
        <v>0</v>
      </c>
      <c r="C16" s="18">
        <f t="shared" si="5"/>
        <v>0</v>
      </c>
      <c r="D16" s="18">
        <f t="shared" si="5"/>
        <v>0</v>
      </c>
      <c r="E16" s="18">
        <f t="shared" si="5"/>
        <v>0</v>
      </c>
      <c r="F16" s="18">
        <f t="shared" si="5"/>
        <v>0</v>
      </c>
      <c r="G16" s="18">
        <f t="shared" si="5"/>
        <v>0</v>
      </c>
      <c r="H16" s="19">
        <f t="shared" si="5"/>
        <v>0</v>
      </c>
      <c r="I16" s="18">
        <f t="shared" si="5"/>
        <v>-3176874.32</v>
      </c>
      <c r="J16" t="s">
        <v>23</v>
      </c>
      <c r="K16" s="6" t="s">
        <v>24</v>
      </c>
      <c r="L16" s="18">
        <f>-L15*0.3</f>
        <v>0</v>
      </c>
      <c r="O16" s="6" t="s">
        <v>24</v>
      </c>
      <c r="P16" s="18">
        <f>-P15*0.3</f>
        <v>0</v>
      </c>
    </row>
    <row r="17" spans="1:17" x14ac:dyDescent="0.35">
      <c r="A17" s="23"/>
      <c r="B17" s="24"/>
      <c r="C17" s="24"/>
      <c r="D17" s="24"/>
      <c r="E17" s="24"/>
      <c r="F17" s="24"/>
      <c r="G17" s="24"/>
      <c r="H17" s="24"/>
      <c r="I17" s="25"/>
      <c r="K17" s="23"/>
      <c r="L17" s="25"/>
      <c r="O17" s="23"/>
      <c r="P17" s="25"/>
    </row>
    <row r="18" spans="1:17" ht="15" thickBot="1" x14ac:dyDescent="0.4">
      <c r="A18" s="26" t="s">
        <v>25</v>
      </c>
      <c r="B18" s="27">
        <f t="shared" ref="B18:I18" si="6">+B15+B16</f>
        <v>0</v>
      </c>
      <c r="C18" s="27">
        <f t="shared" si="6"/>
        <v>0</v>
      </c>
      <c r="D18" s="27">
        <f t="shared" si="6"/>
        <v>0</v>
      </c>
      <c r="E18" s="27">
        <f t="shared" si="6"/>
        <v>0</v>
      </c>
      <c r="F18" s="27">
        <f t="shared" si="6"/>
        <v>0</v>
      </c>
      <c r="G18" s="27">
        <f t="shared" si="6"/>
        <v>0</v>
      </c>
      <c r="H18" s="27">
        <f t="shared" si="6"/>
        <v>0</v>
      </c>
      <c r="I18" s="16">
        <f t="shared" si="6"/>
        <v>560624.87999999989</v>
      </c>
      <c r="K18" s="26" t="s">
        <v>25</v>
      </c>
      <c r="L18" s="16">
        <f t="shared" ref="L18" si="7">+L15+L16</f>
        <v>0</v>
      </c>
      <c r="O18" s="26" t="s">
        <v>25</v>
      </c>
      <c r="P18" s="16">
        <f t="shared" ref="P18" si="8">+P15+P16</f>
        <v>0</v>
      </c>
    </row>
    <row r="19" spans="1:17" ht="15" thickTop="1" x14ac:dyDescent="0.35"/>
    <row r="20" spans="1:17" ht="15" thickBot="1" x14ac:dyDescent="0.4">
      <c r="A20" t="s">
        <v>26</v>
      </c>
      <c r="I20" s="28">
        <f>I18-I14</f>
        <v>823648.07999999984</v>
      </c>
      <c r="J20" t="s">
        <v>27</v>
      </c>
      <c r="K20" t="s">
        <v>26</v>
      </c>
      <c r="L20" s="28">
        <f>L18-L14</f>
        <v>0</v>
      </c>
      <c r="M20" t="s">
        <v>27</v>
      </c>
      <c r="O20" t="s">
        <v>26</v>
      </c>
      <c r="P20" s="28">
        <f>P18-P14</f>
        <v>0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2">
        <v>0</v>
      </c>
    </row>
    <row r="23" spans="1:17" x14ac:dyDescent="0.35">
      <c r="A23" s="1" t="s">
        <v>33</v>
      </c>
      <c r="I23" s="32">
        <v>0</v>
      </c>
    </row>
    <row r="24" spans="1:17" x14ac:dyDescent="0.35">
      <c r="A24" t="s">
        <v>34</v>
      </c>
      <c r="I24" s="29">
        <f>I23+I22+I20</f>
        <v>823648.07999999984</v>
      </c>
    </row>
    <row r="25" spans="1:17" x14ac:dyDescent="0.35">
      <c r="A25" t="s">
        <v>29</v>
      </c>
      <c r="B25" s="30">
        <v>2014</v>
      </c>
      <c r="C25" s="30"/>
      <c r="D25" s="30"/>
      <c r="E25" s="30"/>
      <c r="F25" s="30"/>
      <c r="G25" s="30"/>
      <c r="H25" s="30"/>
      <c r="I25" s="31">
        <f>I24*0.3</f>
        <v>247094.42399999994</v>
      </c>
      <c r="K25" t="s">
        <v>28</v>
      </c>
      <c r="L25" s="31">
        <f>L20*0.3</f>
        <v>0</v>
      </c>
      <c r="O25" t="s">
        <v>29</v>
      </c>
      <c r="P25" s="31">
        <f>P20*0.3</f>
        <v>0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9"/>
    </row>
    <row r="32" spans="1:17" x14ac:dyDescent="0.35">
      <c r="A32" t="s">
        <v>30</v>
      </c>
      <c r="I32" s="29">
        <f>I25+L25+P25</f>
        <v>247094.42399999994</v>
      </c>
    </row>
    <row r="33" spans="1:10" x14ac:dyDescent="0.35">
      <c r="I33" s="29"/>
      <c r="J33" s="29"/>
    </row>
    <row r="35" spans="1:10" x14ac:dyDescent="0.35">
      <c r="I35" s="29"/>
    </row>
    <row r="36" spans="1:10" x14ac:dyDescent="0.35">
      <c r="A36" t="s">
        <v>35</v>
      </c>
      <c r="I36" s="29">
        <f>I32/9</f>
        <v>27454.935999999994</v>
      </c>
    </row>
    <row r="37" spans="1:10" x14ac:dyDescent="0.35">
      <c r="I37" s="29"/>
    </row>
    <row r="39" spans="1:10" x14ac:dyDescent="0.35">
      <c r="I39" s="34"/>
    </row>
    <row r="40" spans="1:10" x14ac:dyDescent="0.35">
      <c r="A40" t="s">
        <v>36</v>
      </c>
      <c r="I40" s="29">
        <f>I36*2</f>
        <v>54909.871999999988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A2" sqref="A2"/>
    </sheetView>
  </sheetViews>
  <sheetFormatPr defaultRowHeight="14.5" x14ac:dyDescent="0.35"/>
  <sheetData/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Benefits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2018-06-12T23:46:27Z</dcterms:modified>
</cp:coreProperties>
</file>