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Onuoha-Isiodu\Desktop\2020\WAVE CMMS\"/>
    </mc:Choice>
  </mc:AlternateContent>
  <xr:revisionPtr revIDLastSave="0" documentId="8_{3A09D1DF-1C84-4F49-BA8F-3A73D5B606E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ritical Materials" sheetId="2" r:id="rId1"/>
    <sheet name="Min Max Review" sheetId="13" r:id="rId2"/>
    <sheet name="BOM" sheetId="15" r:id="rId3"/>
    <sheet name="WO Granularity" sheetId="6" state="hidden" r:id="rId4"/>
    <sheet name="Stock Accuracy" sheetId="5" state="hidden" r:id="rId5"/>
    <sheet name="Most Competitive" sheetId="14" state="hidden" r:id="rId6"/>
    <sheet name="Supermarket Model" sheetId="8" r:id="rId7"/>
    <sheet name="Credible Procurement" sheetId="7" r:id="rId8"/>
    <sheet name="Contract Consolidation" sheetId="10" state="hidden" r:id="rId9"/>
    <sheet name="Removal of Duplicates" sheetId="12" state="hidden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5" l="1"/>
  <c r="P5" i="15"/>
  <c r="K5" i="7"/>
  <c r="J5" i="8"/>
  <c r="P6" i="2"/>
  <c r="J6" i="13"/>
  <c r="G20" i="7"/>
  <c r="F15" i="8"/>
  <c r="I11" i="10"/>
  <c r="Q12" i="14"/>
  <c r="I4" i="5"/>
  <c r="P5" i="2"/>
  <c r="Q5" i="6"/>
  <c r="J4" i="8"/>
  <c r="Q6" i="14"/>
  <c r="Q7" i="14"/>
  <c r="Q8" i="14"/>
  <c r="Q9" i="14"/>
  <c r="Q10" i="14"/>
  <c r="Q11" i="14"/>
  <c r="Q5" i="14"/>
  <c r="F16" i="13"/>
  <c r="F15" i="13"/>
  <c r="F14" i="13"/>
  <c r="F13" i="13"/>
  <c r="J5" i="13"/>
  <c r="Q4" i="14"/>
  <c r="L13" i="2"/>
  <c r="L14" i="2"/>
  <c r="L15" i="2"/>
  <c r="L16" i="2"/>
  <c r="I13" i="2"/>
  <c r="I14" i="2"/>
  <c r="I15" i="2"/>
  <c r="I16" i="2"/>
  <c r="K15" i="12"/>
  <c r="K16" i="12"/>
  <c r="K17" i="12"/>
  <c r="K18" i="12"/>
  <c r="K19" i="12"/>
  <c r="K20" i="12"/>
  <c r="K21" i="12"/>
  <c r="K22" i="12"/>
  <c r="K23" i="12"/>
  <c r="K10" i="12"/>
  <c r="K9" i="12"/>
  <c r="K8" i="12"/>
  <c r="K7" i="12"/>
  <c r="K6" i="12"/>
  <c r="K5" i="12"/>
  <c r="K4" i="12"/>
  <c r="I10" i="10"/>
  <c r="I9" i="10"/>
  <c r="I8" i="10"/>
  <c r="I7" i="10"/>
  <c r="I6" i="10"/>
  <c r="I5" i="10"/>
  <c r="K4" i="7"/>
  <c r="I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Ejiofor, Chiedu C SNEPCO-PTP/D/NC</author>
  </authors>
  <commentList>
    <comment ref="F4" authorId="0" shapeId="0" xr:uid="{86DB4A41-9B4F-4E75-9F57-9D408435738C}">
      <text>
        <r>
          <rPr>
            <b/>
            <sz val="9"/>
            <color indexed="81"/>
            <rFont val="Tahoma"/>
            <family val="2"/>
          </rPr>
          <t>Ejiofor, Chiedu C SNEPCO-PTP/D/NC:</t>
        </r>
        <r>
          <rPr>
            <sz val="9"/>
            <color indexed="81"/>
            <rFont val="Tahoma"/>
            <family val="2"/>
          </rPr>
          <t xml:space="preserve">
MRP Implemted, WO / PR Released as input for this.
ROS Date Required.</t>
        </r>
      </text>
    </comment>
    <comment ref="G4" authorId="0" shapeId="0" xr:uid="{BB981BA6-90B0-41D0-9BBE-ECC19B14AEBF}">
      <text>
        <r>
          <rPr>
            <b/>
            <sz val="9"/>
            <color indexed="81"/>
            <rFont val="Tahoma"/>
            <family val="2"/>
          </rPr>
          <t>Ejiofor, Chiedu C SNEPCO-PTP/D/NC:</t>
        </r>
        <r>
          <rPr>
            <sz val="9"/>
            <color indexed="81"/>
            <rFont val="Tahoma"/>
            <family val="2"/>
          </rPr>
          <t xml:space="preserve">
MRP Implemted, WO / PR Released as input for this.
ROS Date Required.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Raji, Iyabo SNEPCO-PTP/D/N</author>
  </authors>
  <commentList>
    <comment ref="F4" authorId="0" shapeId="0" xr:uid="{46ABC276-5056-4B14-8328-6C76F88E1E05}">
      <text>
        <r>
          <rPr>
            <b/>
            <sz val="9"/>
            <color indexed="81"/>
            <rFont val="Tahoma"/>
            <family val="2"/>
          </rPr>
          <t>Raji, Iyabo SNEPCO-PTP/D/N:</t>
        </r>
        <r>
          <rPr>
            <sz val="9"/>
            <color indexed="81"/>
            <rFont val="Tahoma"/>
            <family val="2"/>
          </rPr>
          <t xml:space="preserve">
Replenishment @Bonga &amp; Supply base</t>
        </r>
      </text>
    </comment>
  </commentList>
</comments>
</file>

<file path=xl/sharedStrings.xml><?xml version="1.0" encoding="utf-8"?>
<sst xmlns="http://schemas.openxmlformats.org/spreadsheetml/2006/main" count="278" uniqueCount="106">
  <si>
    <t>Step 1</t>
  </si>
  <si>
    <t>Step 2</t>
  </si>
  <si>
    <t>Step 3</t>
  </si>
  <si>
    <t>Step 4</t>
  </si>
  <si>
    <t>Project Title</t>
  </si>
  <si>
    <t>SAP Data Mining</t>
  </si>
  <si>
    <t>MRP Implementation</t>
  </si>
  <si>
    <t>S/n</t>
  </si>
  <si>
    <t xml:space="preserve">Fuel Gas System </t>
  </si>
  <si>
    <t>Produced Water  System (Train 1)</t>
  </si>
  <si>
    <t>Oil Handling System</t>
  </si>
  <si>
    <t>Instrument Air System</t>
  </si>
  <si>
    <t>Power Generation System</t>
  </si>
  <si>
    <t xml:space="preserve">Waterflood System Phase 1 </t>
  </si>
  <si>
    <t>Comments</t>
  </si>
  <si>
    <t>Planned Finished Date</t>
  </si>
  <si>
    <t>xx</t>
  </si>
  <si>
    <t>BBIP - Develop Credible Procuremet Plan Progress</t>
  </si>
  <si>
    <t>BBIP - Contract Consolidation Progress</t>
  </si>
  <si>
    <t>BBIP - Removal of Duplicate Materials in SAP Progress</t>
  </si>
  <si>
    <t>Overall % Progress</t>
  </si>
  <si>
    <t xml:space="preserve">Value </t>
  </si>
  <si>
    <t>Volume</t>
  </si>
  <si>
    <t>Tega - LP Separator</t>
  </si>
  <si>
    <t xml:space="preserve"> Investigation</t>
  </si>
  <si>
    <t>Reconciliation / Report</t>
  </si>
  <si>
    <t>Wall-To-Wall
First / Blind Count</t>
  </si>
  <si>
    <t>Wall-To-Wall
Second Count</t>
  </si>
  <si>
    <t>MRP</t>
  </si>
  <si>
    <t>Identify Duplicates</t>
  </si>
  <si>
    <t>Analysis</t>
  </si>
  <si>
    <t>User Acceptance Test</t>
  </si>
  <si>
    <t>Clean up Sign Off</t>
  </si>
  <si>
    <t>Step 5</t>
  </si>
  <si>
    <t>Upload to Production</t>
  </si>
  <si>
    <t>Production Sign Off</t>
  </si>
  <si>
    <t>Step 6</t>
  </si>
  <si>
    <t>Input / Start</t>
  </si>
  <si>
    <t>Critical Spares List</t>
  </si>
  <si>
    <t>Inputs / Start</t>
  </si>
  <si>
    <t>Inputs/Start</t>
  </si>
  <si>
    <t xml:space="preserve">Asset Register </t>
  </si>
  <si>
    <t>Model Number</t>
  </si>
  <si>
    <t>Manufacturer of Asset</t>
  </si>
  <si>
    <t>Generate PRs</t>
  </si>
  <si>
    <t>S/N</t>
  </si>
  <si>
    <t>Serial Number</t>
  </si>
  <si>
    <t>System Changes</t>
  </si>
  <si>
    <t>Inventory</t>
  </si>
  <si>
    <t>Asset Changes/ Readiness</t>
  </si>
  <si>
    <t>Assurance/ Sign off</t>
  </si>
  <si>
    <t>OR&amp;A / MRP Joint Review</t>
  </si>
  <si>
    <t>TARGET</t>
  </si>
  <si>
    <t>STATUS</t>
  </si>
  <si>
    <t>% PROG</t>
  </si>
  <si>
    <t>TGT</t>
  </si>
  <si>
    <t>Identify/attach materials to order</t>
  </si>
  <si>
    <t xml:space="preserve">
Stock Pull</t>
  </si>
  <si>
    <t>Raise Work Orders</t>
  </si>
  <si>
    <t>Marine</t>
  </si>
  <si>
    <t>Pipelines</t>
  </si>
  <si>
    <t>Rot Equipment</t>
  </si>
  <si>
    <t>Static Equipment</t>
  </si>
  <si>
    <t>Well Const</t>
  </si>
  <si>
    <t>Step 7</t>
  </si>
  <si>
    <t>Step 8</t>
  </si>
  <si>
    <t>Kick off</t>
  </si>
  <si>
    <t>Contract Short list</t>
  </si>
  <si>
    <t>Contract Data</t>
  </si>
  <si>
    <t>One Pager</t>
  </si>
  <si>
    <t>CH meet</t>
  </si>
  <si>
    <t>Spend Analysis</t>
  </si>
  <si>
    <t>First Iteration</t>
  </si>
  <si>
    <t>First Feedback</t>
  </si>
  <si>
    <t>Second Iteration</t>
  </si>
  <si>
    <t>Opportunities</t>
  </si>
  <si>
    <t>Category Strategy Approval</t>
  </si>
  <si>
    <t>Step 9</t>
  </si>
  <si>
    <t>Step 10</t>
  </si>
  <si>
    <t>Step 11</t>
  </si>
  <si>
    <t>MRP Implementation in SAP</t>
  </si>
  <si>
    <t>Final Version/Report Out</t>
  </si>
  <si>
    <t>Step 12</t>
  </si>
  <si>
    <t>CRITICAL SPARES</t>
  </si>
  <si>
    <t>Plan</t>
  </si>
  <si>
    <t>Price Agreement</t>
  </si>
  <si>
    <t>Critical Spares</t>
  </si>
  <si>
    <t>PR RELEASED</t>
  </si>
  <si>
    <t>PO ISSUED</t>
  </si>
  <si>
    <t>PO DELIVERIES</t>
  </si>
  <si>
    <t>PR CRTD</t>
  </si>
  <si>
    <t>Heating Medium System</t>
  </si>
  <si>
    <t xml:space="preserve">Heating Medium System </t>
  </si>
  <si>
    <t>LP NAG</t>
  </si>
  <si>
    <t xml:space="preserve">LP NAG E2E MSC Critical Spares </t>
  </si>
  <si>
    <t>LP NAG - BOM Completion Progress</t>
  </si>
  <si>
    <t>LP NAG - WO Granularity Progress</t>
  </si>
  <si>
    <t>LP NAG -Stock Accuracy Process Progress</t>
  </si>
  <si>
    <t>LP NAG - Supermarket Model Process Progress</t>
  </si>
  <si>
    <t>LP NAG - Develop Credible Procuremet Plan Progress</t>
  </si>
  <si>
    <t>13 line items available in stock</t>
  </si>
  <si>
    <t>Data Analysis (MinMax)</t>
  </si>
  <si>
    <t>22/04/2020</t>
  </si>
  <si>
    <t>13 line items available in stock.                                                26 line items have price agreements.                                                         PO's issued on19 line items.</t>
  </si>
  <si>
    <t>OTHER SOKU FACILITIES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</si>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</sst>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303030"/>
      <name val="Futura Medium"/>
    </font>
    <font>
      <sz val="12"/>
      <color rgb="FF303030"/>
      <name val="Futura Medium"/>
    </font>
    <font>
      <b/>
      <i/>
      <sz val="12"/>
      <color rgb="FF303030"/>
      <name val="Futura Medium"/>
    </font>
    <font>
      <b/>
      <sz val="12"/>
      <color rgb="FFC00000"/>
      <name val="Futura Medium"/>
    </font>
    <font>
      <sz val="12"/>
      <color rgb="FFC00000"/>
      <name val="Futura Medium"/>
    </font>
    <font>
      <i/>
      <sz val="12"/>
      <color rgb="FFC00000"/>
      <name val="Futura Medium"/>
    </font>
    <font>
      <b/>
      <sz val="12"/>
      <color theme="0"/>
      <name val="Futura Medium"/>
    </font>
    <font>
      <sz val="10"/>
      <name val="Arial"/>
      <family val="2"/>
    </font>
    <font>
      <b/>
      <sz val="12"/>
      <color indexed="10"/>
      <name val="Calibri"/>
      <family val="2"/>
    </font>
    <font>
      <i/>
      <sz val="12"/>
      <color theme="9" tint="-0.249977111117893"/>
      <name val="Futura Medium"/>
    </font>
    <font>
      <sz val="10"/>
      <color rgb="FFC00000"/>
      <name val="Futura Medium"/>
    </font>
    <font>
      <sz val="12"/>
      <name val="Futura Medium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trike/>
      <sz val="12"/>
      <color rgb="FF303030"/>
      <name val="Futura Medium"/>
    </font>
    <font>
      <b/>
      <strike/>
      <sz val="12"/>
      <color rgb="FFC00000"/>
      <name val="Futura Medium"/>
    </font>
    <font>
      <i/>
      <strike/>
      <sz val="12"/>
      <color rgb="FFC00000"/>
      <name val="Futura Medium"/>
    </font>
    <font>
      <strike/>
      <sz val="12"/>
      <color rgb="FFC00000"/>
      <name val="Futura Medium"/>
    </font>
    <font>
      <strike/>
      <sz val="12"/>
      <name val="Futura Medium"/>
    </font>
    <font>
      <i/>
      <strike/>
      <sz val="12"/>
      <color theme="9" tint="-0.249977111117893"/>
      <name val="Futura Medium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DEDCC"/>
        <bgColor indexed="64"/>
      </patternFill>
    </fill>
    <fill>
      <patternFill patternType="solid">
        <fgColor rgb="FFFEF6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FFFFFF"/>
      </top>
      <bottom/>
      <diagonal/>
    </border>
    <border>
      <left/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/>
      <bottom style="medium">
        <color theme="0"/>
      </bottom>
      <diagonal/>
    </border>
    <border>
      <left/>
      <right/>
      <top style="medium">
        <color indexed="64"/>
      </top>
      <bottom style="medium">
        <color rgb="FFFFFFFF"/>
      </bottom>
      <diagonal/>
    </border>
    <border>
      <left/>
      <right style="thin">
        <color indexed="64"/>
      </right>
      <top style="medium">
        <color indexed="64"/>
      </top>
      <bottom style="medium">
        <color rgb="FFFFFFFF"/>
      </bottom>
      <diagonal/>
    </border>
    <border>
      <left/>
      <right style="thin">
        <color indexed="64"/>
      </right>
      <top style="medium">
        <color rgb="FFFFFFFF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161">
    <xf numFmtId="0" fontId="0" fillId="0" borderId="0" xfId="0"/>
    <xf numFmtId="0" fontId="5" fillId="2" borderId="19" xfId="0" applyFont="1" applyFill="1" applyBorder="1" applyAlignment="1">
      <alignment horizontal="center" vertical="center" wrapText="1" readingOrder="1"/>
    </xf>
    <xf numFmtId="0" fontId="5" fillId="2" borderId="20" xfId="0" applyFont="1" applyFill="1" applyBorder="1" applyAlignment="1">
      <alignment horizontal="center" vertical="center" wrapText="1" readingOrder="1"/>
    </xf>
    <xf numFmtId="0" fontId="5" fillId="2" borderId="21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>
      <alignment horizontal="center" vertical="center" wrapText="1" readingOrder="1"/>
    </xf>
    <xf numFmtId="0" fontId="4" fillId="2" borderId="28" xfId="0" applyFont="1" applyFill="1" applyBorder="1" applyAlignment="1">
      <alignment horizontal="center" vertical="center" wrapText="1" readingOrder="1"/>
    </xf>
    <xf numFmtId="0" fontId="4" fillId="3" borderId="29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5" fillId="2" borderId="15" xfId="0" applyFont="1" applyFill="1" applyBorder="1" applyAlignment="1">
      <alignment horizontal="center" vertical="center" wrapText="1" readingOrder="1"/>
    </xf>
    <xf numFmtId="0" fontId="5" fillId="2" borderId="16" xfId="0" applyFont="1" applyFill="1" applyBorder="1" applyAlignment="1">
      <alignment horizontal="center" vertical="center" wrapText="1" readingOrder="1"/>
    </xf>
    <xf numFmtId="0" fontId="5" fillId="2" borderId="17" xfId="0" applyFont="1" applyFill="1" applyBorder="1" applyAlignment="1">
      <alignment horizontal="center" vertical="center" wrapText="1" readingOrder="1"/>
    </xf>
    <xf numFmtId="9" fontId="4" fillId="3" borderId="12" xfId="1" applyFont="1" applyFill="1" applyBorder="1" applyAlignment="1">
      <alignment horizontal="center" vertical="center" wrapText="1" readingOrder="1"/>
    </xf>
    <xf numFmtId="9" fontId="4" fillId="2" borderId="14" xfId="1" applyFont="1" applyFill="1" applyBorder="1" applyAlignment="1">
      <alignment horizontal="center" vertical="center" wrapText="1" readingOrder="1"/>
    </xf>
    <xf numFmtId="9" fontId="4" fillId="3" borderId="17" xfId="1" applyFont="1" applyFill="1" applyBorder="1" applyAlignment="1">
      <alignment horizontal="center" vertical="center" wrapText="1" readingOrder="1"/>
    </xf>
    <xf numFmtId="9" fontId="4" fillId="3" borderId="15" xfId="1" applyFont="1" applyFill="1" applyBorder="1" applyAlignment="1">
      <alignment horizontal="center" vertical="center" wrapText="1" readingOrder="1"/>
    </xf>
    <xf numFmtId="9" fontId="4" fillId="3" borderId="16" xfId="1" applyFont="1" applyFill="1" applyBorder="1" applyAlignment="1">
      <alignment horizontal="center" vertical="center" wrapText="1" readingOrder="1"/>
    </xf>
    <xf numFmtId="9" fontId="4" fillId="3" borderId="11" xfId="1" applyFont="1" applyFill="1" applyBorder="1" applyAlignment="1">
      <alignment horizontal="center" vertical="center" wrapText="1" readingOrder="1"/>
    </xf>
    <xf numFmtId="9" fontId="4" fillId="3" borderId="10" xfId="1" applyFont="1" applyFill="1" applyBorder="1" applyAlignment="1">
      <alignment horizontal="center" vertical="center" wrapText="1" readingOrder="1"/>
    </xf>
    <xf numFmtId="9" fontId="4" fillId="2" borderId="13" xfId="1" applyFont="1" applyFill="1" applyBorder="1" applyAlignment="1">
      <alignment horizontal="center" vertical="center" wrapText="1" readingOrder="1"/>
    </xf>
    <xf numFmtId="9" fontId="4" fillId="2" borderId="9" xfId="1" applyFont="1" applyFill="1" applyBorder="1" applyAlignment="1">
      <alignment horizontal="center" vertical="center" wrapText="1" readingOrder="1"/>
    </xf>
    <xf numFmtId="9" fontId="4" fillId="3" borderId="22" xfId="1" applyFont="1" applyFill="1" applyBorder="1" applyAlignment="1">
      <alignment horizontal="center" vertical="center" wrapText="1" readingOrder="1"/>
    </xf>
    <xf numFmtId="9" fontId="4" fillId="3" borderId="30" xfId="1" applyFont="1" applyFill="1" applyBorder="1" applyAlignment="1">
      <alignment horizontal="center" vertical="center" wrapText="1" readingOrder="1"/>
    </xf>
    <xf numFmtId="9" fontId="4" fillId="3" borderId="23" xfId="1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0" fontId="4" fillId="2" borderId="32" xfId="0" applyFont="1" applyFill="1" applyBorder="1" applyAlignment="1">
      <alignment horizontal="left" vertical="center" wrapText="1" readingOrder="1"/>
    </xf>
    <xf numFmtId="0" fontId="4" fillId="3" borderId="33" xfId="0" applyFont="1" applyFill="1" applyBorder="1" applyAlignment="1">
      <alignment horizontal="left" vertical="center" wrapText="1" readingOrder="1"/>
    </xf>
    <xf numFmtId="0" fontId="4" fillId="3" borderId="34" xfId="0" applyFont="1" applyFill="1" applyBorder="1" applyAlignment="1">
      <alignment horizontal="left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9" fontId="6" fillId="3" borderId="8" xfId="1" applyFont="1" applyFill="1" applyBorder="1" applyAlignment="1">
      <alignment horizontal="center" vertical="center" wrapText="1" readingOrder="1"/>
    </xf>
    <xf numFmtId="9" fontId="6" fillId="2" borderId="28" xfId="1" applyFont="1" applyFill="1" applyBorder="1" applyAlignment="1">
      <alignment horizontal="center" vertical="center" wrapText="1" readingOrder="1"/>
    </xf>
    <xf numFmtId="9" fontId="6" fillId="3" borderId="29" xfId="1" applyFont="1" applyFill="1" applyBorder="1" applyAlignment="1">
      <alignment horizontal="center" vertical="center" wrapText="1" readingOrder="1"/>
    </xf>
    <xf numFmtId="17" fontId="7" fillId="3" borderId="8" xfId="0" applyNumberFormat="1" applyFont="1" applyFill="1" applyBorder="1" applyAlignment="1">
      <alignment horizontal="center" vertical="center" wrapText="1" readingOrder="1"/>
    </xf>
    <xf numFmtId="17" fontId="7" fillId="2" borderId="28" xfId="0" applyNumberFormat="1" applyFont="1" applyFill="1" applyBorder="1" applyAlignment="1">
      <alignment horizontal="center" vertical="center" wrapText="1" readingOrder="1"/>
    </xf>
    <xf numFmtId="17" fontId="7" fillId="3" borderId="27" xfId="0" applyNumberFormat="1" applyFont="1" applyFill="1" applyBorder="1" applyAlignment="1">
      <alignment horizontal="center" vertical="center" wrapText="1" readingOrder="1"/>
    </xf>
    <xf numFmtId="17" fontId="7" fillId="3" borderId="29" xfId="0" applyNumberFormat="1" applyFont="1" applyFill="1" applyBorder="1" applyAlignment="1">
      <alignment horizontal="center" vertical="center" wrapText="1" readingOrder="1"/>
    </xf>
    <xf numFmtId="0" fontId="7" fillId="3" borderId="24" xfId="0" applyFont="1" applyFill="1" applyBorder="1" applyAlignment="1">
      <alignment horizontal="left" vertical="center" wrapText="1" readingOrder="1"/>
    </xf>
    <xf numFmtId="0" fontId="7" fillId="2" borderId="25" xfId="0" applyFont="1" applyFill="1" applyBorder="1" applyAlignment="1">
      <alignment horizontal="left" vertical="center" wrapText="1" readingOrder="1"/>
    </xf>
    <xf numFmtId="0" fontId="8" fillId="2" borderId="25" xfId="0" applyFont="1" applyFill="1" applyBorder="1" applyAlignment="1">
      <alignment horizontal="center" vertical="center" wrapText="1" readingOrder="1"/>
    </xf>
    <xf numFmtId="0" fontId="7" fillId="3" borderId="24" xfId="0" applyFont="1" applyFill="1" applyBorder="1" applyAlignment="1">
      <alignment horizontal="center" vertical="center" wrapText="1" readingOrder="1"/>
    </xf>
    <xf numFmtId="0" fontId="7" fillId="2" borderId="25" xfId="0" applyFont="1" applyFill="1" applyBorder="1" applyAlignment="1">
      <alignment horizontal="center" vertical="center" wrapText="1" readingOrder="1"/>
    </xf>
    <xf numFmtId="0" fontId="7" fillId="3" borderId="26" xfId="0" applyFont="1" applyFill="1" applyBorder="1" applyAlignment="1">
      <alignment horizontal="center" vertical="center" wrapText="1" readingOrder="1"/>
    </xf>
    <xf numFmtId="9" fontId="9" fillId="5" borderId="6" xfId="1" applyFont="1" applyFill="1" applyBorder="1" applyAlignment="1">
      <alignment horizontal="center" vertical="center" wrapText="1" readingOrder="1"/>
    </xf>
    <xf numFmtId="0" fontId="0" fillId="6" borderId="0" xfId="0" applyFill="1"/>
    <xf numFmtId="9" fontId="4" fillId="6" borderId="22" xfId="1" applyFont="1" applyFill="1" applyBorder="1" applyAlignment="1">
      <alignment horizontal="center" vertical="center" wrapText="1" readingOrder="1"/>
    </xf>
    <xf numFmtId="9" fontId="4" fillId="6" borderId="30" xfId="1" applyFont="1" applyFill="1" applyBorder="1" applyAlignment="1">
      <alignment horizontal="center" vertical="center" wrapText="1" readingOrder="1"/>
    </xf>
    <xf numFmtId="0" fontId="3" fillId="2" borderId="35" xfId="0" applyFont="1" applyFill="1" applyBorder="1" applyAlignment="1">
      <alignment horizontal="center" vertical="center" wrapText="1" readingOrder="1"/>
    </xf>
    <xf numFmtId="0" fontId="3" fillId="2" borderId="36" xfId="0" applyFont="1" applyFill="1" applyBorder="1" applyAlignment="1">
      <alignment horizontal="center" vertical="center" wrapText="1" readingOrder="1"/>
    </xf>
    <xf numFmtId="0" fontId="5" fillId="2" borderId="38" xfId="0" applyFont="1" applyFill="1" applyBorder="1" applyAlignment="1">
      <alignment horizontal="center" vertical="center" wrapText="1" readingOrder="1"/>
    </xf>
    <xf numFmtId="0" fontId="5" fillId="2" borderId="39" xfId="0" applyFont="1" applyFill="1" applyBorder="1" applyAlignment="1">
      <alignment horizontal="center" vertical="center" wrapText="1" readingOrder="1"/>
    </xf>
    <xf numFmtId="2" fontId="11" fillId="0" borderId="40" xfId="2" applyNumberFormat="1" applyFont="1" applyFill="1" applyBorder="1" applyAlignment="1">
      <alignment horizontal="center" vertical="center" wrapText="1"/>
    </xf>
    <xf numFmtId="9" fontId="4" fillId="6" borderId="41" xfId="1" applyFont="1" applyFill="1" applyBorder="1" applyAlignment="1">
      <alignment horizontal="center" vertical="center" wrapText="1" readingOrder="1"/>
    </xf>
    <xf numFmtId="9" fontId="4" fillId="6" borderId="42" xfId="1" applyFont="1" applyFill="1" applyBorder="1" applyAlignment="1">
      <alignment horizontal="center" vertical="center" wrapText="1" readingOrder="1"/>
    </xf>
    <xf numFmtId="9" fontId="4" fillId="3" borderId="43" xfId="1" applyFont="1" applyFill="1" applyBorder="1" applyAlignment="1">
      <alignment horizontal="center" vertical="center" wrapText="1" readingOrder="1"/>
    </xf>
    <xf numFmtId="9" fontId="4" fillId="3" borderId="44" xfId="1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17" fontId="7" fillId="3" borderId="8" xfId="0" applyNumberFormat="1" applyFont="1" applyFill="1" applyBorder="1" applyAlignment="1">
      <alignment horizontal="center" vertical="center" wrapText="1" readingOrder="1"/>
    </xf>
    <xf numFmtId="0" fontId="5" fillId="2" borderId="45" xfId="0" applyFont="1" applyFill="1" applyBorder="1" applyAlignment="1">
      <alignment horizontal="center" vertical="center" wrapText="1" readingOrder="1"/>
    </xf>
    <xf numFmtId="0" fontId="5" fillId="2" borderId="34" xfId="0" applyFont="1" applyFill="1" applyBorder="1" applyAlignment="1">
      <alignment horizontal="center" vertical="center" wrapText="1" readingOrder="1"/>
    </xf>
    <xf numFmtId="0" fontId="5" fillId="2" borderId="50" xfId="0" applyFont="1" applyFill="1" applyBorder="1" applyAlignment="1">
      <alignment horizontal="center" vertical="center" wrapText="1" readingOrder="1"/>
    </xf>
    <xf numFmtId="0" fontId="5" fillId="2" borderId="51" xfId="0" applyFont="1" applyFill="1" applyBorder="1" applyAlignment="1">
      <alignment horizontal="center" vertical="center" wrapText="1" readingOrder="1"/>
    </xf>
    <xf numFmtId="0" fontId="5" fillId="2" borderId="29" xfId="0" applyFont="1" applyFill="1" applyBorder="1" applyAlignment="1">
      <alignment horizontal="center" vertical="center" wrapText="1" readingOrder="1"/>
    </xf>
    <xf numFmtId="0" fontId="5" fillId="2" borderId="26" xfId="0" applyFont="1" applyFill="1" applyBorder="1" applyAlignment="1">
      <alignment horizontal="center" vertical="center" wrapText="1" readingOrder="1"/>
    </xf>
    <xf numFmtId="9" fontId="9" fillId="5" borderId="8" xfId="1" applyFont="1" applyFill="1" applyBorder="1" applyAlignment="1">
      <alignment horizontal="center" vertical="center" wrapText="1" readingOrder="1"/>
    </xf>
    <xf numFmtId="17" fontId="13" fillId="2" borderId="40" xfId="0" applyNumberFormat="1" applyFont="1" applyFill="1" applyBorder="1" applyAlignment="1">
      <alignment horizontal="center" vertical="center" wrapText="1" readingOrder="1"/>
    </xf>
    <xf numFmtId="9" fontId="9" fillId="5" borderId="40" xfId="1" applyFont="1" applyFill="1" applyBorder="1" applyAlignment="1">
      <alignment horizontal="center" vertical="center" wrapText="1" readingOrder="1"/>
    </xf>
    <xf numFmtId="0" fontId="4" fillId="3" borderId="40" xfId="0" applyFont="1" applyFill="1" applyBorder="1" applyAlignment="1">
      <alignment horizontal="center" vertical="center" wrapText="1" readingOrder="1"/>
    </xf>
    <xf numFmtId="0" fontId="4" fillId="3" borderId="40" xfId="0" applyFont="1" applyFill="1" applyBorder="1" applyAlignment="1">
      <alignment horizontal="left" vertical="center" wrapText="1" readingOrder="1"/>
    </xf>
    <xf numFmtId="17" fontId="7" fillId="3" borderId="40" xfId="0" applyNumberFormat="1" applyFont="1" applyFill="1" applyBorder="1" applyAlignment="1">
      <alignment horizontal="center" vertical="center" wrapText="1" readingOrder="1"/>
    </xf>
    <xf numFmtId="0" fontId="7" fillId="3" borderId="40" xfId="0" applyNumberFormat="1" applyFont="1" applyFill="1" applyBorder="1" applyAlignment="1">
      <alignment horizontal="center" vertical="center" wrapText="1" readingOrder="1"/>
    </xf>
    <xf numFmtId="9" fontId="7" fillId="3" borderId="40" xfId="1" applyFont="1" applyFill="1" applyBorder="1" applyAlignment="1">
      <alignment horizontal="center" vertical="center" wrapText="1" readingOrder="1"/>
    </xf>
    <xf numFmtId="9" fontId="6" fillId="3" borderId="40" xfId="1" applyFont="1" applyFill="1" applyBorder="1" applyAlignment="1">
      <alignment horizontal="center" vertical="center" wrapText="1" readingOrder="1"/>
    </xf>
    <xf numFmtId="0" fontId="8" fillId="3" borderId="40" xfId="0" applyFont="1" applyFill="1" applyBorder="1" applyAlignment="1">
      <alignment horizontal="left" vertical="center" wrapText="1" readingOrder="1"/>
    </xf>
    <xf numFmtId="0" fontId="4" fillId="2" borderId="40" xfId="0" applyFont="1" applyFill="1" applyBorder="1" applyAlignment="1">
      <alignment horizontal="center" vertical="center" wrapText="1" readingOrder="1"/>
    </xf>
    <xf numFmtId="0" fontId="4" fillId="2" borderId="40" xfId="0" applyFont="1" applyFill="1" applyBorder="1" applyAlignment="1">
      <alignment horizontal="left" vertical="center" wrapText="1" readingOrder="1"/>
    </xf>
    <xf numFmtId="17" fontId="7" fillId="2" borderId="40" xfId="0" applyNumberFormat="1" applyFont="1" applyFill="1" applyBorder="1" applyAlignment="1">
      <alignment horizontal="center" vertical="center" wrapText="1" readingOrder="1"/>
    </xf>
    <xf numFmtId="0" fontId="7" fillId="2" borderId="40" xfId="0" applyNumberFormat="1" applyFont="1" applyFill="1" applyBorder="1" applyAlignment="1">
      <alignment horizontal="center" vertical="center" wrapText="1" readingOrder="1"/>
    </xf>
    <xf numFmtId="9" fontId="7" fillId="2" borderId="40" xfId="1" applyFont="1" applyFill="1" applyBorder="1" applyAlignment="1">
      <alignment horizontal="center" vertical="center" wrapText="1" readingOrder="1"/>
    </xf>
    <xf numFmtId="9" fontId="4" fillId="2" borderId="40" xfId="1" applyFont="1" applyFill="1" applyBorder="1" applyAlignment="1">
      <alignment horizontal="center" vertical="center" wrapText="1" readingOrder="1"/>
    </xf>
    <xf numFmtId="9" fontId="6" fillId="2" borderId="40" xfId="1" applyFont="1" applyFill="1" applyBorder="1" applyAlignment="1">
      <alignment horizontal="center" vertical="center" wrapText="1" readingOrder="1"/>
    </xf>
    <xf numFmtId="0" fontId="12" fillId="2" borderId="40" xfId="0" applyFont="1" applyFill="1" applyBorder="1" applyAlignment="1">
      <alignment horizontal="left" vertical="center" wrapText="1" readingOrder="1"/>
    </xf>
    <xf numFmtId="9" fontId="4" fillId="3" borderId="40" xfId="1" applyFont="1" applyFill="1" applyBorder="1" applyAlignment="1">
      <alignment horizontal="center" vertical="center" wrapText="1" readingOrder="1"/>
    </xf>
    <xf numFmtId="0" fontId="3" fillId="2" borderId="40" xfId="0" applyFont="1" applyFill="1" applyBorder="1" applyAlignment="1">
      <alignment horizontal="center" vertical="center" wrapText="1" readingOrder="1"/>
    </xf>
    <xf numFmtId="0" fontId="3" fillId="2" borderId="40" xfId="0" applyFont="1" applyFill="1" applyBorder="1" applyAlignment="1">
      <alignment horizontal="left" vertical="center" wrapText="1" readingOrder="1"/>
    </xf>
    <xf numFmtId="0" fontId="3" fillId="2" borderId="37" xfId="0" applyFont="1" applyFill="1" applyBorder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 readingOrder="1"/>
    </xf>
    <xf numFmtId="0" fontId="7" fillId="3" borderId="40" xfId="0" applyFont="1" applyFill="1" applyBorder="1" applyAlignment="1">
      <alignment horizontal="left" vertical="center" wrapText="1" readingOrder="1"/>
    </xf>
    <xf numFmtId="0" fontId="7" fillId="2" borderId="40" xfId="0" applyFont="1" applyFill="1" applyBorder="1" applyAlignment="1">
      <alignment horizontal="left" vertical="center" wrapText="1" readingOrder="1"/>
    </xf>
    <xf numFmtId="0" fontId="8" fillId="2" borderId="40" xfId="0" applyFont="1" applyFill="1" applyBorder="1" applyAlignment="1">
      <alignment horizontal="center" vertical="center" wrapText="1" readingOrder="1"/>
    </xf>
    <xf numFmtId="0" fontId="7" fillId="3" borderId="40" xfId="0" applyFont="1" applyFill="1" applyBorder="1" applyAlignment="1">
      <alignment horizontal="center" vertical="center" wrapText="1" readingOrder="1"/>
    </xf>
    <xf numFmtId="0" fontId="0" fillId="0" borderId="40" xfId="0" applyBorder="1"/>
    <xf numFmtId="0" fontId="7" fillId="2" borderId="40" xfId="0" applyFont="1" applyFill="1" applyBorder="1" applyAlignment="1">
      <alignment horizontal="center" vertical="center" wrapText="1" readingOrder="1"/>
    </xf>
    <xf numFmtId="0" fontId="5" fillId="2" borderId="40" xfId="0" applyFont="1" applyFill="1" applyBorder="1" applyAlignment="1">
      <alignment horizontal="center" vertical="center" wrapText="1" readingOrder="1"/>
    </xf>
    <xf numFmtId="17" fontId="13" fillId="2" borderId="53" xfId="0" applyNumberFormat="1" applyFont="1" applyFill="1" applyBorder="1" applyAlignment="1">
      <alignment horizontal="center" vertical="center" wrapText="1" readingOrder="1"/>
    </xf>
    <xf numFmtId="17" fontId="13" fillId="2" borderId="54" xfId="0" applyNumberFormat="1" applyFont="1" applyFill="1" applyBorder="1" applyAlignment="1">
      <alignment horizontal="center" vertical="center" wrapText="1" readingOrder="1"/>
    </xf>
    <xf numFmtId="17" fontId="13" fillId="2" borderId="55" xfId="0" applyNumberFormat="1" applyFont="1" applyFill="1" applyBorder="1" applyAlignment="1">
      <alignment horizontal="center" vertical="center" wrapText="1" readingOrder="1"/>
    </xf>
    <xf numFmtId="0" fontId="4" fillId="3" borderId="56" xfId="0" applyFont="1" applyFill="1" applyBorder="1" applyAlignment="1">
      <alignment horizontal="center" vertical="center" wrapText="1" readingOrder="1"/>
    </xf>
    <xf numFmtId="0" fontId="8" fillId="3" borderId="57" xfId="0" applyFont="1" applyFill="1" applyBorder="1" applyAlignment="1">
      <alignment horizontal="left" vertical="center" wrapText="1" readingOrder="1"/>
    </xf>
    <xf numFmtId="0" fontId="4" fillId="2" borderId="56" xfId="0" applyFont="1" applyFill="1" applyBorder="1" applyAlignment="1">
      <alignment horizontal="center" vertical="center" wrapText="1" readingOrder="1"/>
    </xf>
    <xf numFmtId="0" fontId="12" fillId="2" borderId="57" xfId="0" applyFont="1" applyFill="1" applyBorder="1" applyAlignment="1">
      <alignment horizontal="left" vertical="center" wrapText="1" readingOrder="1"/>
    </xf>
    <xf numFmtId="0" fontId="4" fillId="3" borderId="58" xfId="0" applyFont="1" applyFill="1" applyBorder="1" applyAlignment="1">
      <alignment horizontal="center" vertical="center" wrapText="1" readingOrder="1"/>
    </xf>
    <xf numFmtId="0" fontId="4" fillId="3" borderId="59" xfId="0" applyFont="1" applyFill="1" applyBorder="1" applyAlignment="1">
      <alignment horizontal="left" vertical="center" wrapText="1" readingOrder="1"/>
    </xf>
    <xf numFmtId="0" fontId="7" fillId="3" borderId="59" xfId="0" applyNumberFormat="1" applyFont="1" applyFill="1" applyBorder="1" applyAlignment="1">
      <alignment horizontal="center" vertical="center" wrapText="1" readingOrder="1"/>
    </xf>
    <xf numFmtId="9" fontId="4" fillId="3" borderId="59" xfId="1" applyFont="1" applyFill="1" applyBorder="1" applyAlignment="1">
      <alignment horizontal="center" vertical="center" wrapText="1" readingOrder="1"/>
    </xf>
    <xf numFmtId="0" fontId="8" fillId="3" borderId="60" xfId="0" applyFont="1" applyFill="1" applyBorder="1" applyAlignment="1">
      <alignment horizontal="left" vertical="center" wrapText="1" readingOrder="1"/>
    </xf>
    <xf numFmtId="9" fontId="17" fillId="2" borderId="40" xfId="1" applyFont="1" applyFill="1" applyBorder="1" applyAlignment="1">
      <alignment horizontal="center" vertical="center" wrapText="1" readingOrder="1"/>
    </xf>
    <xf numFmtId="9" fontId="18" fillId="2" borderId="40" xfId="1" applyFont="1" applyFill="1" applyBorder="1" applyAlignment="1">
      <alignment horizontal="center" vertical="center" wrapText="1" readingOrder="1"/>
    </xf>
    <xf numFmtId="0" fontId="19" fillId="2" borderId="40" xfId="0" applyFont="1" applyFill="1" applyBorder="1" applyAlignment="1">
      <alignment horizontal="center" vertical="center" wrapText="1" readingOrder="1"/>
    </xf>
    <xf numFmtId="0" fontId="17" fillId="2" borderId="40" xfId="0" applyFont="1" applyFill="1" applyBorder="1" applyAlignment="1">
      <alignment horizontal="center" vertical="center" wrapText="1" readingOrder="1"/>
    </xf>
    <xf numFmtId="0" fontId="17" fillId="2" borderId="40" xfId="0" applyFont="1" applyFill="1" applyBorder="1" applyAlignment="1">
      <alignment horizontal="left" vertical="center" wrapText="1" readingOrder="1"/>
    </xf>
    <xf numFmtId="17" fontId="20" fillId="2" borderId="40" xfId="0" applyNumberFormat="1" applyFont="1" applyFill="1" applyBorder="1" applyAlignment="1">
      <alignment horizontal="center" vertical="center" wrapText="1" readingOrder="1"/>
    </xf>
    <xf numFmtId="9" fontId="20" fillId="2" borderId="40" xfId="1" applyFont="1" applyFill="1" applyBorder="1" applyAlignment="1">
      <alignment horizontal="center" vertical="center" wrapText="1" readingOrder="1"/>
    </xf>
    <xf numFmtId="0" fontId="20" fillId="2" borderId="40" xfId="0" applyNumberFormat="1" applyFont="1" applyFill="1" applyBorder="1" applyAlignment="1">
      <alignment horizontal="center" vertical="center" wrapText="1" readingOrder="1"/>
    </xf>
    <xf numFmtId="0" fontId="22" fillId="2" borderId="40" xfId="0" applyFont="1" applyFill="1" applyBorder="1" applyAlignment="1">
      <alignment horizontal="left" vertical="center" wrapText="1" readingOrder="1"/>
    </xf>
    <xf numFmtId="0" fontId="20" fillId="2" borderId="40" xfId="0" applyFont="1" applyFill="1" applyBorder="1" applyAlignment="1">
      <alignment horizontal="left" vertical="center" wrapText="1" readingOrder="1"/>
    </xf>
    <xf numFmtId="0" fontId="23" fillId="0" borderId="0" xfId="0" applyFont="1"/>
    <xf numFmtId="0" fontId="20" fillId="2" borderId="40" xfId="0" applyFont="1" applyFill="1" applyBorder="1" applyAlignment="1">
      <alignment horizontal="center" vertical="center" wrapText="1" readingOrder="1"/>
    </xf>
    <xf numFmtId="0" fontId="22" fillId="2" borderId="57" xfId="0" applyFont="1" applyFill="1" applyBorder="1" applyAlignment="1">
      <alignment horizontal="left" vertical="center" wrapText="1" readingOrder="1"/>
    </xf>
    <xf numFmtId="0" fontId="17" fillId="2" borderId="56" xfId="0" applyFont="1" applyFill="1" applyBorder="1" applyAlignment="1">
      <alignment horizontal="center" vertical="center" wrapText="1" readingOrder="1"/>
    </xf>
    <xf numFmtId="0" fontId="14" fillId="3" borderId="40" xfId="0" applyFont="1" applyFill="1" applyBorder="1" applyAlignment="1">
      <alignment horizontal="left" vertical="center" wrapText="1" readingOrder="1"/>
    </xf>
    <xf numFmtId="17" fontId="7" fillId="3" borderId="40" xfId="0" applyNumberFormat="1" applyFont="1" applyFill="1" applyBorder="1" applyAlignment="1">
      <alignment horizontal="center" vertical="center" wrapText="1" readingOrder="1"/>
    </xf>
    <xf numFmtId="0" fontId="14" fillId="3" borderId="40" xfId="0" applyFont="1" applyFill="1" applyBorder="1" applyAlignment="1">
      <alignment horizontal="center" vertical="center" wrapText="1" readingOrder="1"/>
    </xf>
    <xf numFmtId="0" fontId="14" fillId="2" borderId="40" xfId="0" applyFont="1" applyFill="1" applyBorder="1" applyAlignment="1">
      <alignment horizontal="center" vertical="center" wrapText="1" readingOrder="1"/>
    </xf>
    <xf numFmtId="0" fontId="21" fillId="2" borderId="40" xfId="0" applyFont="1" applyFill="1" applyBorder="1" applyAlignment="1">
      <alignment horizontal="center" vertical="center" wrapText="1" readingOrder="1"/>
    </xf>
    <xf numFmtId="0" fontId="3" fillId="2" borderId="40" xfId="0" applyFont="1" applyFill="1" applyBorder="1" applyAlignment="1">
      <alignment horizontal="center" vertical="center" wrapText="1" readingOrder="1"/>
    </xf>
    <xf numFmtId="0" fontId="2" fillId="4" borderId="40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 vertical="center" wrapText="1" readingOrder="1"/>
    </xf>
    <xf numFmtId="17" fontId="7" fillId="3" borderId="40" xfId="0" applyNumberFormat="1" applyFont="1" applyFill="1" applyBorder="1" applyAlignment="1">
      <alignment horizontal="center" vertical="center" wrapText="1" readingOrder="1"/>
    </xf>
    <xf numFmtId="17" fontId="7" fillId="3" borderId="59" xfId="0" applyNumberFormat="1" applyFont="1" applyFill="1" applyBorder="1" applyAlignment="1">
      <alignment horizontal="center" vertical="center" wrapText="1" readingOrder="1"/>
    </xf>
    <xf numFmtId="0" fontId="5" fillId="2" borderId="49" xfId="0" applyFont="1" applyFill="1" applyBorder="1" applyAlignment="1">
      <alignment horizontal="center" vertical="center" wrapText="1" readingOrder="1"/>
    </xf>
    <xf numFmtId="0" fontId="5" fillId="2" borderId="34" xfId="0" applyFont="1" applyFill="1" applyBorder="1" applyAlignment="1">
      <alignment horizontal="center" vertical="center" wrapText="1" readingOrder="1"/>
    </xf>
    <xf numFmtId="0" fontId="5" fillId="2" borderId="47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5" fillId="2" borderId="48" xfId="0" applyFont="1" applyFill="1" applyBorder="1" applyAlignment="1">
      <alignment horizontal="center" vertical="center" wrapText="1" readingOrder="1"/>
    </xf>
    <xf numFmtId="0" fontId="5" fillId="2" borderId="45" xfId="0" applyFont="1" applyFill="1" applyBorder="1" applyAlignment="1">
      <alignment horizontal="center" vertical="center" wrapText="1" readingOrder="1"/>
    </xf>
    <xf numFmtId="0" fontId="5" fillId="2" borderId="46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2" fillId="4" borderId="35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 wrapText="1"/>
    </xf>
    <xf numFmtId="0" fontId="3" fillId="2" borderId="40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2" xfId="0" applyFont="1" applyFill="1" applyBorder="1" applyAlignment="1">
      <alignment horizontal="center" vertical="center" wrapText="1" readingOrder="1"/>
    </xf>
    <xf numFmtId="17" fontId="7" fillId="3" borderId="7" xfId="0" applyNumberFormat="1" applyFont="1" applyFill="1" applyBorder="1" applyAlignment="1">
      <alignment horizontal="center" vertical="center" wrapText="1" readingOrder="1"/>
    </xf>
    <xf numFmtId="17" fontId="7" fillId="3" borderId="8" xfId="0" applyNumberFormat="1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wrapText="1"/>
    </xf>
    <xf numFmtId="0" fontId="3" fillId="2" borderId="31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2" fillId="4" borderId="35" xfId="0" applyFont="1" applyFill="1" applyBorder="1" applyAlignment="1">
      <alignment horizontal="center" wrapText="1"/>
    </xf>
    <xf numFmtId="17" fontId="7" fillId="3" borderId="6" xfId="0" applyNumberFormat="1" applyFont="1" applyFill="1" applyBorder="1" applyAlignment="1">
      <alignment horizontal="center" vertical="center" wrapText="1" readingOrder="1"/>
    </xf>
  </cellXfs>
  <cellStyles count="3">
    <cellStyle name="Normal" xfId="0" builtinId="0"/>
    <cellStyle name="Normal 3" xfId="2" xr:uid="{00000000-0005-0000-0000-000001000000}"/>
    <cellStyle name="Percent" xfId="1" builtinId="5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18"/>
  <sheetViews>
    <sheetView tabSelected="1" zoomScale="70" zoomScaleNormal="70" workbookViewId="0">
      <selection activeCell="C7" sqref="C7"/>
    </sheetView>
  </sheetViews>
  <sheetFormatPr defaultRowHeight="14.5" x14ac:dyDescent="0.35"/>
  <cols>
    <col min="2" max="2" width="43" customWidth="1"/>
    <col min="3" max="3" width="19.26953125" customWidth="1"/>
    <col min="4" max="5" width="7.7265625" customWidth="1"/>
    <col min="6" max="6" width="12" customWidth="1"/>
    <col min="7" max="12" width="9" customWidth="1"/>
    <col min="13" max="15" width="8.54296875" customWidth="1"/>
    <col min="16" max="16" width="21.26953125" customWidth="1"/>
    <col min="17" max="17" width="56.81640625" customWidth="1"/>
  </cols>
  <sheetData>
    <row r="2" spans="1:17" ht="26" x14ac:dyDescent="0.6">
      <c r="A2" s="126" t="s">
        <v>94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</row>
    <row r="3" spans="1:17" ht="35.25" customHeight="1" x14ac:dyDescent="0.35">
      <c r="A3" s="125" t="s">
        <v>7</v>
      </c>
      <c r="B3" s="125" t="s">
        <v>4</v>
      </c>
      <c r="C3" s="125" t="s">
        <v>15</v>
      </c>
      <c r="D3" s="127" t="s">
        <v>0</v>
      </c>
      <c r="E3" s="127"/>
      <c r="F3" s="127"/>
      <c r="G3" s="127" t="s">
        <v>1</v>
      </c>
      <c r="H3" s="127"/>
      <c r="I3" s="127"/>
      <c r="J3" s="127" t="s">
        <v>2</v>
      </c>
      <c r="K3" s="127"/>
      <c r="L3" s="127"/>
      <c r="M3" s="127" t="s">
        <v>3</v>
      </c>
      <c r="N3" s="127"/>
      <c r="O3" s="127"/>
      <c r="P3" s="125" t="s">
        <v>20</v>
      </c>
      <c r="Q3" s="125" t="s">
        <v>14</v>
      </c>
    </row>
    <row r="4" spans="1:17" ht="44.5" customHeight="1" x14ac:dyDescent="0.35">
      <c r="A4" s="125"/>
      <c r="B4" s="125"/>
      <c r="C4" s="125"/>
      <c r="D4" s="127" t="s">
        <v>5</v>
      </c>
      <c r="E4" s="127"/>
      <c r="F4" s="127"/>
      <c r="G4" s="127" t="s">
        <v>101</v>
      </c>
      <c r="H4" s="127"/>
      <c r="I4" s="127"/>
      <c r="J4" s="127" t="s">
        <v>51</v>
      </c>
      <c r="K4" s="127"/>
      <c r="L4" s="127"/>
      <c r="M4" s="127" t="s">
        <v>80</v>
      </c>
      <c r="N4" s="127"/>
      <c r="O4" s="127"/>
      <c r="P4" s="125"/>
      <c r="Q4" s="125"/>
    </row>
    <row r="5" spans="1:17" ht="44.5" customHeight="1" x14ac:dyDescent="0.35">
      <c r="A5" s="125"/>
      <c r="B5" s="125"/>
      <c r="C5" s="125"/>
      <c r="D5" s="63" t="s">
        <v>52</v>
      </c>
      <c r="E5" s="63" t="s">
        <v>53</v>
      </c>
      <c r="F5" s="63" t="s">
        <v>54</v>
      </c>
      <c r="G5" s="63" t="s">
        <v>52</v>
      </c>
      <c r="H5" s="63" t="s">
        <v>53</v>
      </c>
      <c r="I5" s="63" t="s">
        <v>54</v>
      </c>
      <c r="J5" s="63" t="s">
        <v>52</v>
      </c>
      <c r="K5" s="63" t="s">
        <v>53</v>
      </c>
      <c r="L5" s="63" t="s">
        <v>54</v>
      </c>
      <c r="M5" s="63" t="s">
        <v>52</v>
      </c>
      <c r="N5" s="63" t="s">
        <v>53</v>
      </c>
      <c r="O5" s="63" t="s">
        <v>54</v>
      </c>
      <c r="P5" s="64">
        <f>AVERAGE(P6:P12)</f>
        <v>1</v>
      </c>
      <c r="Q5" s="125"/>
    </row>
    <row r="6" spans="1:17" ht="31" customHeight="1" x14ac:dyDescent="0.35">
      <c r="A6" s="65">
        <v>1</v>
      </c>
      <c r="B6" s="66" t="s">
        <v>93</v>
      </c>
      <c r="C6" s="67"/>
      <c r="D6" s="68">
        <v>47</v>
      </c>
      <c r="E6" s="68">
        <v>47</v>
      </c>
      <c r="F6" s="69">
        <v>1</v>
      </c>
      <c r="G6" s="68">
        <v>43</v>
      </c>
      <c r="H6" s="68">
        <v>43</v>
      </c>
      <c r="I6" s="69">
        <v>1</v>
      </c>
      <c r="J6" s="68">
        <v>43</v>
      </c>
      <c r="K6" s="68">
        <v>43</v>
      </c>
      <c r="L6" s="69">
        <v>1</v>
      </c>
      <c r="M6" s="68">
        <v>43</v>
      </c>
      <c r="N6" s="68">
        <v>43</v>
      </c>
      <c r="O6" s="69">
        <v>1</v>
      </c>
      <c r="P6" s="70">
        <f t="shared" ref="P6" si="0">(F6*20+I6*30+L6*20+O6*30)/100</f>
        <v>1</v>
      </c>
      <c r="Q6" s="71"/>
    </row>
    <row r="7" spans="1:17" ht="35.5" customHeight="1" x14ac:dyDescent="0.35">
      <c r="A7" s="72">
        <v>2</v>
      </c>
      <c r="B7" s="73" t="s">
        <v>104</v>
      </c>
      <c r="C7" s="74"/>
      <c r="D7" s="75"/>
      <c r="E7" s="75"/>
      <c r="F7" s="76"/>
      <c r="G7" s="75"/>
      <c r="H7" s="75"/>
      <c r="I7" s="77"/>
      <c r="J7" s="75"/>
      <c r="K7" s="75"/>
      <c r="L7" s="77"/>
      <c r="M7" s="75"/>
      <c r="N7" s="75"/>
      <c r="O7" s="77"/>
      <c r="P7" s="78"/>
      <c r="Q7" s="79"/>
    </row>
    <row r="8" spans="1:17" ht="28.5" customHeight="1" x14ac:dyDescent="0.35">
      <c r="A8" s="65">
        <v>3</v>
      </c>
      <c r="B8" s="66" t="s">
        <v>105</v>
      </c>
      <c r="C8" s="67"/>
      <c r="D8" s="68"/>
      <c r="E8" s="68"/>
      <c r="F8" s="69"/>
      <c r="G8" s="68"/>
      <c r="H8" s="68"/>
      <c r="I8" s="80"/>
      <c r="J8" s="68"/>
      <c r="K8" s="68"/>
      <c r="L8" s="80"/>
      <c r="M8" s="68"/>
      <c r="N8" s="68"/>
      <c r="O8" s="80"/>
      <c r="P8" s="70"/>
      <c r="Q8" s="71"/>
    </row>
    <row r="9" spans="1:17" ht="28.5" customHeight="1" x14ac:dyDescent="0.35">
      <c r="A9" s="72"/>
      <c r="B9" s="73"/>
      <c r="C9" s="74"/>
      <c r="D9" s="75"/>
      <c r="E9" s="75"/>
      <c r="F9" s="76"/>
      <c r="G9" s="75"/>
      <c r="H9" s="75"/>
      <c r="I9" s="76"/>
      <c r="J9" s="75"/>
      <c r="K9" s="75"/>
      <c r="L9" s="76"/>
      <c r="M9" s="75"/>
      <c r="N9" s="75"/>
      <c r="O9" s="76"/>
      <c r="P9" s="78"/>
      <c r="Q9" s="79"/>
    </row>
    <row r="10" spans="1:17" ht="28.5" customHeight="1" x14ac:dyDescent="0.35">
      <c r="A10" s="65"/>
      <c r="B10" s="66"/>
      <c r="C10" s="67"/>
      <c r="D10" s="68"/>
      <c r="E10" s="68"/>
      <c r="F10" s="69"/>
      <c r="G10" s="68"/>
      <c r="H10" s="68"/>
      <c r="I10" s="80"/>
      <c r="J10" s="68"/>
      <c r="K10" s="68"/>
      <c r="L10" s="80"/>
      <c r="M10" s="68"/>
      <c r="N10" s="68"/>
      <c r="O10" s="80"/>
      <c r="P10" s="70"/>
      <c r="Q10" s="71"/>
    </row>
    <row r="11" spans="1:17" ht="44.5" customHeight="1" x14ac:dyDescent="0.35">
      <c r="A11" s="109"/>
      <c r="B11" s="110"/>
      <c r="C11" s="111"/>
      <c r="D11" s="113"/>
      <c r="E11" s="113"/>
      <c r="F11" s="112"/>
      <c r="G11" s="113"/>
      <c r="H11" s="113"/>
      <c r="I11" s="112"/>
      <c r="J11" s="113"/>
      <c r="K11" s="113"/>
      <c r="L11" s="112"/>
      <c r="M11" s="113"/>
      <c r="N11" s="113"/>
      <c r="O11" s="112"/>
      <c r="P11" s="107"/>
      <c r="Q11" s="114"/>
    </row>
    <row r="12" spans="1:17" ht="28.5" customHeight="1" x14ac:dyDescent="0.35">
      <c r="A12" s="65"/>
      <c r="B12" s="66"/>
      <c r="C12" s="67"/>
      <c r="D12" s="68"/>
      <c r="E12" s="68"/>
      <c r="F12" s="69"/>
      <c r="G12" s="68"/>
      <c r="H12" s="68"/>
      <c r="I12" s="80"/>
      <c r="J12" s="68"/>
      <c r="K12" s="68"/>
      <c r="L12" s="80"/>
      <c r="M12" s="68"/>
      <c r="N12" s="68"/>
      <c r="O12" s="80"/>
      <c r="P12" s="70"/>
      <c r="Q12" s="71"/>
    </row>
    <row r="13" spans="1:17" ht="23.5" hidden="1" customHeight="1" thickBot="1" x14ac:dyDescent="0.4">
      <c r="D13" s="43">
        <v>0.2</v>
      </c>
      <c r="E13" s="51"/>
      <c r="F13" s="51"/>
      <c r="G13" s="44">
        <v>0.3</v>
      </c>
      <c r="H13" s="44"/>
      <c r="I13" s="53">
        <f t="shared" ref="I13:I16" si="1">H13/G13</f>
        <v>0</v>
      </c>
      <c r="J13" s="44">
        <v>0.2</v>
      </c>
      <c r="K13" s="50"/>
      <c r="L13" s="53">
        <f>K13/J13</f>
        <v>0</v>
      </c>
      <c r="M13" s="44">
        <v>0.3</v>
      </c>
      <c r="N13" s="44"/>
      <c r="O13" s="44"/>
    </row>
    <row r="14" spans="1:17" ht="20.5" hidden="1" customHeight="1" thickBot="1" x14ac:dyDescent="0.4">
      <c r="I14" s="52" t="e">
        <f t="shared" si="1"/>
        <v>#DIV/0!</v>
      </c>
      <c r="L14" s="52" t="e">
        <f>K14/J14</f>
        <v>#DIV/0!</v>
      </c>
    </row>
    <row r="15" spans="1:17" ht="20.5" hidden="1" customHeight="1" thickBot="1" x14ac:dyDescent="0.4">
      <c r="D15" s="42" t="s">
        <v>21</v>
      </c>
      <c r="E15" s="42"/>
      <c r="F15" s="42"/>
      <c r="G15" s="42" t="s">
        <v>22</v>
      </c>
      <c r="H15" s="42"/>
      <c r="I15" s="52" t="e">
        <f t="shared" si="1"/>
        <v>#VALUE!</v>
      </c>
      <c r="L15" s="52" t="e">
        <f>K15/J15</f>
        <v>#DIV/0!</v>
      </c>
    </row>
    <row r="16" spans="1:17" ht="20.5" hidden="1" customHeight="1" thickBot="1" x14ac:dyDescent="0.4">
      <c r="D16" s="42" t="s">
        <v>23</v>
      </c>
      <c r="E16" s="42"/>
      <c r="F16" s="42"/>
      <c r="G16" s="42"/>
      <c r="H16" s="42"/>
      <c r="I16" s="52" t="e">
        <f t="shared" si="1"/>
        <v>#DIV/0!</v>
      </c>
      <c r="L16" s="52" t="e">
        <f>K16/J16</f>
        <v>#DIV/0!</v>
      </c>
    </row>
    <row r="17" hidden="1" x14ac:dyDescent="0.35"/>
    <row r="18" hidden="1" x14ac:dyDescent="0.35"/>
  </sheetData>
  <mergeCells count="14">
    <mergeCell ref="P3:P4"/>
    <mergeCell ref="Q3:Q5"/>
    <mergeCell ref="A2:Q2"/>
    <mergeCell ref="M3:O3"/>
    <mergeCell ref="J3:L3"/>
    <mergeCell ref="J4:L4"/>
    <mergeCell ref="G3:I3"/>
    <mergeCell ref="G4:I4"/>
    <mergeCell ref="D3:F3"/>
    <mergeCell ref="D4:F4"/>
    <mergeCell ref="M4:O4"/>
    <mergeCell ref="B3:B5"/>
    <mergeCell ref="A3:A5"/>
    <mergeCell ref="C3:C5"/>
  </mergeCells>
  <pageMargins left="0.7" right="0.7" top="0.75" bottom="0.75" header="0.3" footer="0.3"/>
  <pageSetup paperSize="8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D2DC-F6C9-4CAC-A0CD-FA673DB4BD27}">
  <dimension ref="A1:K17"/>
  <sheetViews>
    <sheetView zoomScale="70" zoomScaleNormal="70" workbookViewId="0">
      <selection activeCell="E11" sqref="E11"/>
    </sheetView>
  </sheetViews>
  <sheetFormatPr defaultRowHeight="14.5" x14ac:dyDescent="0.35"/>
  <cols>
    <col min="2" max="2" width="43" customWidth="1"/>
    <col min="3" max="3" width="19.26953125" customWidth="1"/>
    <col min="4" max="6" width="9" customWidth="1"/>
    <col min="7" max="9" width="8.54296875" customWidth="1"/>
    <col min="10" max="10" width="21.26953125" customWidth="1"/>
    <col min="11" max="11" width="56.81640625" customWidth="1"/>
  </cols>
  <sheetData>
    <row r="1" spans="1:11" ht="15" thickBot="1" x14ac:dyDescent="0.4"/>
    <row r="2" spans="1:11" ht="26.5" thickBot="1" x14ac:dyDescent="0.65">
      <c r="A2" s="133" t="s">
        <v>94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</row>
    <row r="3" spans="1:11" ht="35.25" customHeight="1" thickBot="1" x14ac:dyDescent="0.4">
      <c r="A3" s="136" t="s">
        <v>7</v>
      </c>
      <c r="B3" s="136" t="s">
        <v>4</v>
      </c>
      <c r="C3" s="136" t="s">
        <v>15</v>
      </c>
      <c r="D3" s="138" t="s">
        <v>2</v>
      </c>
      <c r="E3" s="139"/>
      <c r="F3" s="140"/>
      <c r="G3" s="138" t="s">
        <v>3</v>
      </c>
      <c r="H3" s="139"/>
      <c r="I3" s="140"/>
      <c r="J3" s="136" t="s">
        <v>20</v>
      </c>
      <c r="K3" s="136" t="s">
        <v>14</v>
      </c>
    </row>
    <row r="4" spans="1:11" ht="44.5" customHeight="1" thickBot="1" x14ac:dyDescent="0.4">
      <c r="A4" s="137"/>
      <c r="B4" s="137"/>
      <c r="C4" s="137"/>
      <c r="D4" s="130" t="s">
        <v>51</v>
      </c>
      <c r="E4" s="131"/>
      <c r="F4" s="132"/>
      <c r="G4" s="130" t="s">
        <v>6</v>
      </c>
      <c r="H4" s="131"/>
      <c r="I4" s="132"/>
      <c r="J4" s="141"/>
      <c r="K4" s="137"/>
    </row>
    <row r="5" spans="1:11" ht="44.5" customHeight="1" x14ac:dyDescent="0.35">
      <c r="A5" s="137"/>
      <c r="B5" s="137"/>
      <c r="C5" s="137"/>
      <c r="D5" s="94" t="s">
        <v>52</v>
      </c>
      <c r="E5" s="95" t="s">
        <v>53</v>
      </c>
      <c r="F5" s="96" t="s">
        <v>54</v>
      </c>
      <c r="G5" s="94" t="s">
        <v>52</v>
      </c>
      <c r="H5" s="95" t="s">
        <v>53</v>
      </c>
      <c r="I5" s="96" t="s">
        <v>54</v>
      </c>
      <c r="J5" s="62">
        <f>AVERAGE(J6:J11)</f>
        <v>1</v>
      </c>
      <c r="K5" s="137"/>
    </row>
    <row r="6" spans="1:11" ht="31" customHeight="1" x14ac:dyDescent="0.35">
      <c r="A6" s="97">
        <v>1</v>
      </c>
      <c r="B6" s="66" t="s">
        <v>93</v>
      </c>
      <c r="C6" s="128" t="s">
        <v>28</v>
      </c>
      <c r="D6" s="68">
        <v>43</v>
      </c>
      <c r="E6" s="68">
        <v>43</v>
      </c>
      <c r="F6" s="69">
        <v>1</v>
      </c>
      <c r="G6" s="68">
        <v>43</v>
      </c>
      <c r="H6" s="68">
        <v>43</v>
      </c>
      <c r="I6" s="69">
        <v>1</v>
      </c>
      <c r="J6" s="69">
        <f t="shared" ref="J6" si="0">(F6*70+I6*30)/100</f>
        <v>1</v>
      </c>
      <c r="K6" s="98"/>
    </row>
    <row r="7" spans="1:11" ht="35.5" customHeight="1" x14ac:dyDescent="0.35">
      <c r="A7" s="99">
        <v>2</v>
      </c>
      <c r="B7" s="73" t="s">
        <v>104</v>
      </c>
      <c r="C7" s="128"/>
      <c r="D7" s="75"/>
      <c r="E7" s="75"/>
      <c r="F7" s="77"/>
      <c r="G7" s="75"/>
      <c r="H7" s="75"/>
      <c r="I7" s="77"/>
      <c r="J7" s="77"/>
      <c r="K7" s="100"/>
    </row>
    <row r="8" spans="1:11" ht="28.5" customHeight="1" x14ac:dyDescent="0.35">
      <c r="A8" s="97">
        <v>3</v>
      </c>
      <c r="B8" s="66" t="s">
        <v>105</v>
      </c>
      <c r="C8" s="128"/>
      <c r="D8" s="68"/>
      <c r="E8" s="68"/>
      <c r="F8" s="80"/>
      <c r="G8" s="68"/>
      <c r="H8" s="68"/>
      <c r="I8" s="80"/>
      <c r="J8" s="80"/>
      <c r="K8" s="98"/>
    </row>
    <row r="9" spans="1:11" ht="28.5" customHeight="1" x14ac:dyDescent="0.35">
      <c r="A9" s="99"/>
      <c r="B9" s="73"/>
      <c r="C9" s="128"/>
      <c r="D9" s="75"/>
      <c r="E9" s="75"/>
      <c r="F9" s="76"/>
      <c r="G9" s="75"/>
      <c r="H9" s="75"/>
      <c r="I9" s="76"/>
      <c r="J9" s="76"/>
      <c r="K9" s="100"/>
    </row>
    <row r="10" spans="1:11" ht="28.5" customHeight="1" x14ac:dyDescent="0.35">
      <c r="A10" s="97"/>
      <c r="B10" s="66"/>
      <c r="C10" s="128"/>
      <c r="D10" s="68"/>
      <c r="E10" s="68"/>
      <c r="F10" s="80"/>
      <c r="G10" s="68"/>
      <c r="H10" s="68"/>
      <c r="I10" s="80"/>
      <c r="J10" s="80"/>
      <c r="K10" s="98"/>
    </row>
    <row r="11" spans="1:11" ht="28.5" customHeight="1" x14ac:dyDescent="0.35">
      <c r="A11" s="119"/>
      <c r="B11" s="110"/>
      <c r="C11" s="128"/>
      <c r="D11" s="113"/>
      <c r="E11" s="113"/>
      <c r="F11" s="112"/>
      <c r="G11" s="113"/>
      <c r="H11" s="113"/>
      <c r="I11" s="112"/>
      <c r="J11" s="112"/>
      <c r="K11" s="118"/>
    </row>
    <row r="12" spans="1:11" ht="28.5" customHeight="1" thickBot="1" x14ac:dyDescent="0.4">
      <c r="A12" s="101"/>
      <c r="B12" s="102"/>
      <c r="C12" s="129"/>
      <c r="D12" s="103"/>
      <c r="E12" s="103"/>
      <c r="F12" s="104"/>
      <c r="G12" s="103"/>
      <c r="H12" s="103"/>
      <c r="I12" s="104"/>
      <c r="J12" s="104"/>
      <c r="K12" s="105"/>
    </row>
    <row r="13" spans="1:11" ht="23.5" hidden="1" customHeight="1" thickBot="1" x14ac:dyDescent="0.4">
      <c r="D13" s="44">
        <v>0.2</v>
      </c>
      <c r="E13" s="50"/>
      <c r="F13" s="53">
        <f t="shared" ref="F13:F16" si="1">E13/D13</f>
        <v>0</v>
      </c>
      <c r="G13" s="44">
        <v>0.3</v>
      </c>
      <c r="H13" s="44"/>
      <c r="I13" s="44"/>
    </row>
    <row r="14" spans="1:11" ht="20.5" hidden="1" customHeight="1" thickBot="1" x14ac:dyDescent="0.4">
      <c r="F14" s="52" t="e">
        <f t="shared" si="1"/>
        <v>#DIV/0!</v>
      </c>
    </row>
    <row r="15" spans="1:11" ht="20.5" hidden="1" customHeight="1" thickBot="1" x14ac:dyDescent="0.4">
      <c r="F15" s="52" t="e">
        <f t="shared" si="1"/>
        <v>#DIV/0!</v>
      </c>
    </row>
    <row r="16" spans="1:11" ht="20.5" hidden="1" customHeight="1" thickBot="1" x14ac:dyDescent="0.4">
      <c r="F16" s="52" t="e">
        <f t="shared" si="1"/>
        <v>#DIV/0!</v>
      </c>
    </row>
    <row r="17" hidden="1" x14ac:dyDescent="0.35"/>
  </sheetData>
  <mergeCells count="11">
    <mergeCell ref="C6:C12"/>
    <mergeCell ref="D4:F4"/>
    <mergeCell ref="G4:I4"/>
    <mergeCell ref="A2:K2"/>
    <mergeCell ref="A3:A5"/>
    <mergeCell ref="B3:B5"/>
    <mergeCell ref="C3:C5"/>
    <mergeCell ref="D3:F3"/>
    <mergeCell ref="G3:I3"/>
    <mergeCell ref="J3:J4"/>
    <mergeCell ref="K3:K5"/>
  </mergeCells>
  <pageMargins left="0.7" right="0.7" top="0.75" bottom="0.75" header="0.3" footer="0.3"/>
  <pageSetup paperSize="8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CC92-E216-40C7-A5D4-0C1F4B8807FE}">
  <dimension ref="A1:Q12"/>
  <sheetViews>
    <sheetView zoomScale="81" zoomScaleNormal="81" workbookViewId="0">
      <selection activeCell="E11" sqref="E11"/>
    </sheetView>
  </sheetViews>
  <sheetFormatPr defaultRowHeight="14.5" x14ac:dyDescent="0.35"/>
  <cols>
    <col min="2" max="2" width="43" customWidth="1"/>
    <col min="3" max="3" width="19.26953125" customWidth="1"/>
    <col min="4" max="6" width="7.54296875" customWidth="1"/>
    <col min="7" max="9" width="8.81640625" customWidth="1"/>
    <col min="10" max="15" width="8.1796875" customWidth="1"/>
    <col min="16" max="16" width="19.1796875" customWidth="1"/>
    <col min="17" max="17" width="51.1796875" customWidth="1"/>
  </cols>
  <sheetData>
    <row r="1" spans="1:17" ht="15" thickBot="1" x14ac:dyDescent="0.4"/>
    <row r="2" spans="1:17" ht="26" x14ac:dyDescent="0.6">
      <c r="A2" s="142" t="s">
        <v>95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4"/>
    </row>
    <row r="3" spans="1:17" ht="36" customHeight="1" x14ac:dyDescent="0.35">
      <c r="A3" s="125" t="s">
        <v>7</v>
      </c>
      <c r="B3" s="125" t="s">
        <v>4</v>
      </c>
      <c r="C3" s="125" t="s">
        <v>15</v>
      </c>
      <c r="D3" s="127" t="s">
        <v>0</v>
      </c>
      <c r="E3" s="127"/>
      <c r="F3" s="127"/>
      <c r="G3" s="127" t="s">
        <v>1</v>
      </c>
      <c r="H3" s="127"/>
      <c r="I3" s="127"/>
      <c r="J3" s="127" t="s">
        <v>2</v>
      </c>
      <c r="K3" s="127"/>
      <c r="L3" s="127"/>
      <c r="M3" s="127" t="s">
        <v>3</v>
      </c>
      <c r="N3" s="127"/>
      <c r="O3" s="127"/>
      <c r="P3" s="125" t="s">
        <v>20</v>
      </c>
      <c r="Q3" s="125" t="s">
        <v>14</v>
      </c>
    </row>
    <row r="4" spans="1:17" ht="35.25" customHeight="1" x14ac:dyDescent="0.35">
      <c r="A4" s="125"/>
      <c r="B4" s="125"/>
      <c r="C4" s="125"/>
      <c r="D4" s="127" t="s">
        <v>41</v>
      </c>
      <c r="E4" s="127"/>
      <c r="F4" s="127"/>
      <c r="G4" s="127" t="s">
        <v>43</v>
      </c>
      <c r="H4" s="127"/>
      <c r="I4" s="127"/>
      <c r="J4" s="127" t="s">
        <v>42</v>
      </c>
      <c r="K4" s="127"/>
      <c r="L4" s="127"/>
      <c r="M4" s="127" t="s">
        <v>46</v>
      </c>
      <c r="N4" s="127"/>
      <c r="O4" s="127"/>
      <c r="P4" s="125"/>
      <c r="Q4" s="125"/>
    </row>
    <row r="5" spans="1:17" ht="35.25" customHeight="1" x14ac:dyDescent="0.35">
      <c r="A5" s="125"/>
      <c r="B5" s="125"/>
      <c r="C5" s="125"/>
      <c r="D5" s="63" t="s">
        <v>52</v>
      </c>
      <c r="E5" s="63" t="s">
        <v>53</v>
      </c>
      <c r="F5" s="63" t="s">
        <v>54</v>
      </c>
      <c r="G5" s="63" t="s">
        <v>52</v>
      </c>
      <c r="H5" s="63" t="s">
        <v>53</v>
      </c>
      <c r="I5" s="63" t="s">
        <v>54</v>
      </c>
      <c r="J5" s="63" t="s">
        <v>52</v>
      </c>
      <c r="K5" s="63" t="s">
        <v>53</v>
      </c>
      <c r="L5" s="63" t="s">
        <v>54</v>
      </c>
      <c r="M5" s="63" t="s">
        <v>52</v>
      </c>
      <c r="N5" s="63" t="s">
        <v>53</v>
      </c>
      <c r="O5" s="63" t="s">
        <v>54</v>
      </c>
      <c r="P5" s="64">
        <f>AVERAGE(P6:P12)</f>
        <v>1</v>
      </c>
      <c r="Q5" s="125"/>
    </row>
    <row r="6" spans="1:17" ht="39.75" customHeight="1" x14ac:dyDescent="0.35">
      <c r="A6" s="65">
        <v>1</v>
      </c>
      <c r="B6" s="66" t="s">
        <v>93</v>
      </c>
      <c r="C6" s="121" t="s">
        <v>102</v>
      </c>
      <c r="D6" s="122">
        <v>47</v>
      </c>
      <c r="E6" s="122">
        <v>47</v>
      </c>
      <c r="F6" s="69">
        <v>1</v>
      </c>
      <c r="G6" s="122">
        <v>47</v>
      </c>
      <c r="H6" s="122">
        <v>47</v>
      </c>
      <c r="I6" s="69">
        <v>1</v>
      </c>
      <c r="J6" s="122">
        <v>47</v>
      </c>
      <c r="K6" s="122">
        <v>47</v>
      </c>
      <c r="L6" s="69">
        <v>1</v>
      </c>
      <c r="M6" s="90">
        <v>47</v>
      </c>
      <c r="N6" s="90">
        <v>47</v>
      </c>
      <c r="O6" s="69">
        <v>1</v>
      </c>
      <c r="P6" s="70">
        <f>(F6+I6+L6+O6)/4</f>
        <v>1</v>
      </c>
      <c r="Q6" s="71"/>
    </row>
    <row r="7" spans="1:17" ht="36" customHeight="1" x14ac:dyDescent="0.35">
      <c r="A7" s="72">
        <v>2</v>
      </c>
      <c r="B7" s="73" t="s">
        <v>104</v>
      </c>
      <c r="C7" s="74"/>
      <c r="D7" s="123"/>
      <c r="E7" s="123"/>
      <c r="F7" s="76"/>
      <c r="G7" s="123"/>
      <c r="H7" s="123"/>
      <c r="I7" s="76"/>
      <c r="J7" s="123"/>
      <c r="K7" s="123"/>
      <c r="L7" s="76"/>
      <c r="M7" s="92"/>
      <c r="N7" s="92"/>
      <c r="O7" s="76"/>
      <c r="P7" s="78"/>
      <c r="Q7" s="79"/>
    </row>
    <row r="8" spans="1:17" ht="28.5" customHeight="1" x14ac:dyDescent="0.35">
      <c r="A8" s="65">
        <v>3</v>
      </c>
      <c r="B8" s="66" t="s">
        <v>105</v>
      </c>
      <c r="C8" s="121"/>
      <c r="D8" s="122"/>
      <c r="E8" s="122"/>
      <c r="F8" s="69"/>
      <c r="G8" s="122"/>
      <c r="H8" s="122"/>
      <c r="I8" s="69"/>
      <c r="J8" s="122"/>
      <c r="K8" s="122"/>
      <c r="L8" s="69"/>
      <c r="M8" s="90"/>
      <c r="N8" s="90"/>
      <c r="O8" s="69"/>
      <c r="P8" s="70"/>
      <c r="Q8" s="71"/>
    </row>
    <row r="9" spans="1:17" ht="36" customHeight="1" x14ac:dyDescent="0.35">
      <c r="A9" s="72">
        <v>4</v>
      </c>
      <c r="B9" s="73"/>
      <c r="C9" s="74"/>
      <c r="D9" s="123"/>
      <c r="E9" s="123"/>
      <c r="F9" s="76"/>
      <c r="G9" s="123"/>
      <c r="H9" s="123"/>
      <c r="I9" s="76"/>
      <c r="J9" s="123"/>
      <c r="K9" s="123"/>
      <c r="L9" s="76"/>
      <c r="M9" s="92"/>
      <c r="N9" s="92"/>
      <c r="O9" s="76"/>
      <c r="P9" s="78"/>
      <c r="Q9" s="79"/>
    </row>
    <row r="10" spans="1:17" ht="28.5" customHeight="1" x14ac:dyDescent="0.35">
      <c r="A10" s="65">
        <v>5</v>
      </c>
      <c r="B10" s="66"/>
      <c r="C10" s="121"/>
      <c r="D10" s="122"/>
      <c r="E10" s="122"/>
      <c r="F10" s="76"/>
      <c r="G10" s="122"/>
      <c r="H10" s="122"/>
      <c r="I10" s="76"/>
      <c r="J10" s="122"/>
      <c r="K10" s="122"/>
      <c r="L10" s="76"/>
      <c r="M10" s="90"/>
      <c r="N10" s="90"/>
      <c r="O10" s="69"/>
      <c r="P10" s="70"/>
      <c r="Q10" s="71"/>
    </row>
    <row r="11" spans="1:17" ht="36" customHeight="1" x14ac:dyDescent="0.35">
      <c r="A11" s="109">
        <v>6</v>
      </c>
      <c r="B11" s="110"/>
      <c r="C11" s="111"/>
      <c r="D11" s="124"/>
      <c r="E11" s="124"/>
      <c r="F11" s="112"/>
      <c r="G11" s="124"/>
      <c r="H11" s="124"/>
      <c r="I11" s="112"/>
      <c r="J11" s="124"/>
      <c r="K11" s="124"/>
      <c r="L11" s="112"/>
      <c r="M11" s="117"/>
      <c r="N11" s="117"/>
      <c r="O11" s="112"/>
      <c r="P11" s="107"/>
      <c r="Q11" s="114"/>
    </row>
    <row r="12" spans="1:17" ht="28.5" customHeight="1" x14ac:dyDescent="0.35">
      <c r="A12" s="65">
        <v>6</v>
      </c>
      <c r="B12" s="66"/>
      <c r="C12" s="121"/>
      <c r="D12" s="122"/>
      <c r="E12" s="122"/>
      <c r="F12" s="76"/>
      <c r="G12" s="122"/>
      <c r="H12" s="122"/>
      <c r="I12" s="76"/>
      <c r="J12" s="122"/>
      <c r="K12" s="122"/>
      <c r="L12" s="76"/>
      <c r="M12" s="90"/>
      <c r="N12" s="90"/>
      <c r="O12" s="69"/>
      <c r="P12" s="70"/>
      <c r="Q12" s="71"/>
    </row>
  </sheetData>
  <mergeCells count="14">
    <mergeCell ref="D4:F4"/>
    <mergeCell ref="G4:I4"/>
    <mergeCell ref="J4:L4"/>
    <mergeCell ref="M4:O4"/>
    <mergeCell ref="A2:Q2"/>
    <mergeCell ref="A3:A5"/>
    <mergeCell ref="B3:B5"/>
    <mergeCell ref="C3:C5"/>
    <mergeCell ref="D3:F3"/>
    <mergeCell ref="G3:I3"/>
    <mergeCell ref="J3:L3"/>
    <mergeCell ref="M3:O3"/>
    <mergeCell ref="P3:P4"/>
    <mergeCell ref="Q3:Q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1"/>
  <sheetViews>
    <sheetView topLeftCell="B1" zoomScale="77" zoomScaleNormal="77" workbookViewId="0">
      <selection activeCell="C6" sqref="C6:C11"/>
    </sheetView>
  </sheetViews>
  <sheetFormatPr defaultRowHeight="14.5" x14ac:dyDescent="0.35"/>
  <cols>
    <col min="2" max="2" width="47.26953125" customWidth="1"/>
    <col min="3" max="4" width="19.26953125" customWidth="1"/>
    <col min="5" max="6" width="7.81640625" customWidth="1"/>
    <col min="7" max="7" width="20.26953125" customWidth="1"/>
    <col min="8" max="15" width="7.81640625" customWidth="1"/>
    <col min="16" max="16" width="12.453125" customWidth="1"/>
    <col min="17" max="17" width="19.1796875" customWidth="1"/>
    <col min="18" max="18" width="58" customWidth="1"/>
  </cols>
  <sheetData>
    <row r="2" spans="1:18" ht="26" x14ac:dyDescent="0.6">
      <c r="A2" s="145" t="s">
        <v>96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</row>
    <row r="3" spans="1:18" ht="35.25" customHeight="1" x14ac:dyDescent="0.35">
      <c r="A3" s="125" t="s">
        <v>45</v>
      </c>
      <c r="B3" s="146" t="s">
        <v>4</v>
      </c>
      <c r="C3" s="125" t="s">
        <v>15</v>
      </c>
      <c r="D3" s="125" t="s">
        <v>40</v>
      </c>
      <c r="E3" s="127" t="s">
        <v>0</v>
      </c>
      <c r="F3" s="127"/>
      <c r="G3" s="127"/>
      <c r="H3" s="127" t="s">
        <v>1</v>
      </c>
      <c r="I3" s="127"/>
      <c r="J3" s="127"/>
      <c r="K3" s="127" t="s">
        <v>2</v>
      </c>
      <c r="L3" s="127"/>
      <c r="M3" s="127"/>
      <c r="N3" s="127" t="s">
        <v>3</v>
      </c>
      <c r="O3" s="127"/>
      <c r="P3" s="127"/>
      <c r="Q3" s="125" t="s">
        <v>20</v>
      </c>
      <c r="R3" s="125" t="s">
        <v>14</v>
      </c>
    </row>
    <row r="4" spans="1:18" ht="35.25" customHeight="1" x14ac:dyDescent="0.35">
      <c r="A4" s="125"/>
      <c r="B4" s="146"/>
      <c r="C4" s="125"/>
      <c r="D4" s="125"/>
      <c r="E4" s="127" t="s">
        <v>58</v>
      </c>
      <c r="F4" s="127"/>
      <c r="G4" s="127"/>
      <c r="H4" s="127" t="s">
        <v>56</v>
      </c>
      <c r="I4" s="127"/>
      <c r="J4" s="127"/>
      <c r="K4" s="127" t="s">
        <v>44</v>
      </c>
      <c r="L4" s="127"/>
      <c r="M4" s="127"/>
      <c r="N4" s="127" t="s">
        <v>57</v>
      </c>
      <c r="O4" s="127"/>
      <c r="P4" s="127"/>
      <c r="Q4" s="125"/>
      <c r="R4" s="125"/>
    </row>
    <row r="5" spans="1:18" ht="35.25" customHeight="1" x14ac:dyDescent="0.35">
      <c r="A5" s="81"/>
      <c r="B5" s="82"/>
      <c r="C5" s="81"/>
      <c r="D5" s="81"/>
      <c r="E5" s="63" t="s">
        <v>55</v>
      </c>
      <c r="F5" s="63" t="s">
        <v>53</v>
      </c>
      <c r="G5" s="63" t="s">
        <v>54</v>
      </c>
      <c r="H5" s="63" t="s">
        <v>55</v>
      </c>
      <c r="I5" s="63" t="s">
        <v>53</v>
      </c>
      <c r="J5" s="63" t="s">
        <v>54</v>
      </c>
      <c r="K5" s="63" t="s">
        <v>55</v>
      </c>
      <c r="L5" s="63" t="s">
        <v>53</v>
      </c>
      <c r="M5" s="63" t="s">
        <v>54</v>
      </c>
      <c r="N5" s="63" t="s">
        <v>55</v>
      </c>
      <c r="O5" s="63" t="s">
        <v>53</v>
      </c>
      <c r="P5" s="63" t="s">
        <v>54</v>
      </c>
      <c r="Q5" s="64" t="e">
        <f>AVERAGE(Q6:Q11)</f>
        <v>#DIV/0!</v>
      </c>
      <c r="R5" s="81"/>
    </row>
    <row r="6" spans="1:18" ht="48.5" customHeight="1" x14ac:dyDescent="0.35">
      <c r="A6" s="65">
        <v>1</v>
      </c>
      <c r="B6" s="66" t="s">
        <v>93</v>
      </c>
      <c r="C6" s="128"/>
      <c r="D6" s="128"/>
      <c r="E6" s="72"/>
      <c r="F6" s="72"/>
      <c r="G6" s="77"/>
      <c r="H6" s="72"/>
      <c r="I6" s="72"/>
      <c r="J6" s="77"/>
      <c r="K6" s="72"/>
      <c r="L6" s="72"/>
      <c r="M6" s="77"/>
      <c r="N6" s="72"/>
      <c r="O6" s="72"/>
      <c r="P6" s="77"/>
      <c r="Q6" s="77"/>
      <c r="R6" s="72"/>
    </row>
    <row r="7" spans="1:18" ht="48.5" customHeight="1" x14ac:dyDescent="0.35">
      <c r="A7" s="65"/>
      <c r="B7" s="73"/>
      <c r="C7" s="128"/>
      <c r="D7" s="128"/>
      <c r="E7" s="65"/>
      <c r="F7" s="65"/>
      <c r="G7" s="80"/>
      <c r="H7" s="65"/>
      <c r="I7" s="65"/>
      <c r="J7" s="80"/>
      <c r="K7" s="65"/>
      <c r="L7" s="65"/>
      <c r="M7" s="80"/>
      <c r="N7" s="65"/>
      <c r="O7" s="65"/>
      <c r="P7" s="80"/>
      <c r="Q7" s="80"/>
      <c r="R7" s="65"/>
    </row>
    <row r="8" spans="1:18" ht="48.5" customHeight="1" x14ac:dyDescent="0.35">
      <c r="A8" s="65"/>
      <c r="B8" s="66"/>
      <c r="C8" s="128"/>
      <c r="D8" s="128"/>
      <c r="E8" s="72"/>
      <c r="F8" s="72"/>
      <c r="G8" s="77"/>
      <c r="H8" s="72"/>
      <c r="I8" s="72"/>
      <c r="J8" s="77"/>
      <c r="K8" s="72"/>
      <c r="L8" s="72"/>
      <c r="M8" s="77"/>
      <c r="N8" s="72"/>
      <c r="O8" s="72"/>
      <c r="P8" s="77"/>
      <c r="Q8" s="77"/>
      <c r="R8" s="72"/>
    </row>
    <row r="9" spans="1:18" ht="48.5" customHeight="1" x14ac:dyDescent="0.35">
      <c r="A9" s="65"/>
      <c r="B9" s="73"/>
      <c r="C9" s="128"/>
      <c r="D9" s="128"/>
      <c r="E9" s="65"/>
      <c r="F9" s="65"/>
      <c r="G9" s="80"/>
      <c r="H9" s="65"/>
      <c r="I9" s="65"/>
      <c r="J9" s="80"/>
      <c r="K9" s="65"/>
      <c r="L9" s="65"/>
      <c r="M9" s="80"/>
      <c r="N9" s="65"/>
      <c r="O9" s="65"/>
      <c r="P9" s="80"/>
      <c r="Q9" s="80"/>
      <c r="R9" s="65"/>
    </row>
    <row r="10" spans="1:18" ht="48.5" customHeight="1" x14ac:dyDescent="0.35">
      <c r="A10" s="65"/>
      <c r="B10" s="66"/>
      <c r="C10" s="128"/>
      <c r="D10" s="128"/>
      <c r="E10" s="72"/>
      <c r="F10" s="72"/>
      <c r="G10" s="77"/>
      <c r="H10" s="72"/>
      <c r="I10" s="72"/>
      <c r="J10" s="77"/>
      <c r="K10" s="72"/>
      <c r="L10" s="72"/>
      <c r="M10" s="77"/>
      <c r="N10" s="72"/>
      <c r="O10" s="72"/>
      <c r="P10" s="77"/>
      <c r="Q10" s="77"/>
      <c r="R10" s="72"/>
    </row>
    <row r="11" spans="1:18" ht="48.5" customHeight="1" x14ac:dyDescent="0.35">
      <c r="A11" s="65"/>
      <c r="B11" s="73"/>
      <c r="C11" s="128"/>
      <c r="D11" s="128"/>
      <c r="E11" s="65"/>
      <c r="F11" s="65"/>
      <c r="G11" s="80"/>
      <c r="H11" s="65"/>
      <c r="I11" s="65"/>
      <c r="J11" s="80"/>
      <c r="K11" s="65"/>
      <c r="L11" s="65"/>
      <c r="M11" s="80"/>
      <c r="N11" s="65"/>
      <c r="O11" s="65"/>
      <c r="P11" s="80"/>
      <c r="Q11" s="80"/>
      <c r="R11" s="65"/>
    </row>
  </sheetData>
  <mergeCells count="17">
    <mergeCell ref="N3:P3"/>
    <mergeCell ref="Q3:Q4"/>
    <mergeCell ref="C6:C11"/>
    <mergeCell ref="D6:D11"/>
    <mergeCell ref="A2:R2"/>
    <mergeCell ref="A3:A4"/>
    <mergeCell ref="B3:B4"/>
    <mergeCell ref="C3:C4"/>
    <mergeCell ref="R3:R4"/>
    <mergeCell ref="D3:D4"/>
    <mergeCell ref="E4:G4"/>
    <mergeCell ref="H4:J4"/>
    <mergeCell ref="K4:M4"/>
    <mergeCell ref="N4:P4"/>
    <mergeCell ref="E3:G3"/>
    <mergeCell ref="H3:J3"/>
    <mergeCell ref="K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>
      <selection activeCell="D5" sqref="D5:D10"/>
    </sheetView>
  </sheetViews>
  <sheetFormatPr defaultRowHeight="14.5" x14ac:dyDescent="0.35"/>
  <cols>
    <col min="2" max="2" width="43" customWidth="1"/>
    <col min="3" max="4" width="19.26953125" customWidth="1"/>
    <col min="5" max="5" width="20.54296875" customWidth="1"/>
    <col min="6" max="6" width="18.453125" customWidth="1"/>
    <col min="7" max="7" width="20.1796875" customWidth="1"/>
    <col min="8" max="8" width="20.7265625" customWidth="1"/>
    <col min="9" max="9" width="19.1796875" customWidth="1"/>
    <col min="10" max="10" width="58" customWidth="1"/>
  </cols>
  <sheetData>
    <row r="1" spans="1:10" ht="15" thickBot="1" x14ac:dyDescent="0.4"/>
    <row r="2" spans="1:10" ht="31.5" customHeight="1" thickBot="1" x14ac:dyDescent="0.4">
      <c r="A2" s="147" t="s">
        <v>97</v>
      </c>
      <c r="B2" s="148"/>
      <c r="C2" s="148"/>
      <c r="D2" s="148"/>
      <c r="E2" s="148"/>
      <c r="F2" s="148"/>
      <c r="G2" s="148"/>
      <c r="H2" s="148"/>
      <c r="I2" s="148"/>
      <c r="J2" s="149"/>
    </row>
    <row r="3" spans="1:10" ht="34.5" customHeight="1" thickBot="1" x14ac:dyDescent="0.4">
      <c r="A3" s="136" t="s">
        <v>7</v>
      </c>
      <c r="B3" s="150" t="s">
        <v>4</v>
      </c>
      <c r="C3" s="136" t="s">
        <v>15</v>
      </c>
      <c r="D3" s="45" t="s">
        <v>39</v>
      </c>
      <c r="E3" s="1" t="s">
        <v>0</v>
      </c>
      <c r="F3" s="2" t="s">
        <v>1</v>
      </c>
      <c r="G3" s="2" t="s">
        <v>2</v>
      </c>
      <c r="H3" s="3" t="s">
        <v>3</v>
      </c>
      <c r="I3" s="27" t="s">
        <v>20</v>
      </c>
      <c r="J3" s="152" t="s">
        <v>14</v>
      </c>
    </row>
    <row r="4" spans="1:10" ht="35.25" customHeight="1" x14ac:dyDescent="0.35">
      <c r="A4" s="137"/>
      <c r="B4" s="151"/>
      <c r="C4" s="137"/>
      <c r="D4" s="83"/>
      <c r="E4" s="84" t="s">
        <v>26</v>
      </c>
      <c r="F4" s="85" t="s">
        <v>27</v>
      </c>
      <c r="G4" s="85" t="s">
        <v>24</v>
      </c>
      <c r="H4" s="86" t="s">
        <v>25</v>
      </c>
      <c r="I4" s="62" t="e">
        <f>AVERAGE(I5:I11)</f>
        <v>#DIV/0!</v>
      </c>
      <c r="J4" s="153"/>
    </row>
    <row r="5" spans="1:10" ht="39.75" customHeight="1" x14ac:dyDescent="0.35">
      <c r="A5" s="65">
        <v>1</v>
      </c>
      <c r="B5" s="66" t="s">
        <v>93</v>
      </c>
      <c r="C5" s="67"/>
      <c r="D5" s="128" t="s">
        <v>28</v>
      </c>
      <c r="E5" s="80"/>
      <c r="F5" s="80"/>
      <c r="G5" s="80"/>
      <c r="H5" s="80"/>
      <c r="I5" s="70"/>
      <c r="J5" s="87"/>
    </row>
    <row r="6" spans="1:10" ht="36" customHeight="1" x14ac:dyDescent="0.35">
      <c r="A6" s="72"/>
      <c r="B6" s="73"/>
      <c r="C6" s="74"/>
      <c r="D6" s="128"/>
      <c r="E6" s="77"/>
      <c r="F6" s="77"/>
      <c r="G6" s="77"/>
      <c r="H6" s="77"/>
      <c r="I6" s="78"/>
      <c r="J6" s="88"/>
    </row>
    <row r="7" spans="1:10" ht="28.5" customHeight="1" x14ac:dyDescent="0.35">
      <c r="A7" s="65"/>
      <c r="B7" s="66"/>
      <c r="C7" s="67"/>
      <c r="D7" s="128"/>
      <c r="E7" s="80"/>
      <c r="F7" s="80"/>
      <c r="G7" s="80"/>
      <c r="H7" s="80"/>
      <c r="I7" s="70"/>
      <c r="J7" s="87"/>
    </row>
    <row r="8" spans="1:10" ht="28.5" customHeight="1" x14ac:dyDescent="0.35">
      <c r="A8" s="72"/>
      <c r="B8" s="73"/>
      <c r="C8" s="74"/>
      <c r="D8" s="128"/>
      <c r="E8" s="77"/>
      <c r="F8" s="77"/>
      <c r="G8" s="77"/>
      <c r="H8" s="77"/>
      <c r="I8" s="78"/>
      <c r="J8" s="89"/>
    </row>
    <row r="9" spans="1:10" ht="28.5" customHeight="1" x14ac:dyDescent="0.35">
      <c r="A9" s="65"/>
      <c r="B9" s="66"/>
      <c r="C9" s="65"/>
      <c r="D9" s="128"/>
      <c r="E9" s="70"/>
      <c r="F9" s="90"/>
      <c r="G9" s="70"/>
      <c r="H9" s="90"/>
      <c r="I9" s="70"/>
      <c r="J9" s="90"/>
    </row>
    <row r="10" spans="1:10" ht="28.5" customHeight="1" x14ac:dyDescent="0.35">
      <c r="A10" s="109"/>
      <c r="B10" s="110"/>
      <c r="C10" s="111"/>
      <c r="D10" s="128"/>
      <c r="E10" s="106"/>
      <c r="F10" s="106"/>
      <c r="G10" s="106"/>
      <c r="H10" s="106"/>
      <c r="I10" s="107"/>
      <c r="J10" s="108"/>
    </row>
    <row r="11" spans="1:10" ht="28.5" customHeight="1" x14ac:dyDescent="0.35">
      <c r="A11" s="65"/>
      <c r="B11" s="66"/>
      <c r="C11" s="65"/>
      <c r="D11" s="91"/>
      <c r="E11" s="70"/>
      <c r="F11" s="90"/>
      <c r="G11" s="70"/>
      <c r="H11" s="90"/>
      <c r="I11" s="70"/>
      <c r="J11" s="90"/>
    </row>
    <row r="12" spans="1:10" ht="15.65" hidden="1" customHeight="1" x14ac:dyDescent="0.35">
      <c r="E12" s="42">
        <v>40</v>
      </c>
      <c r="F12" s="42">
        <v>20</v>
      </c>
      <c r="G12" s="42">
        <v>10</v>
      </c>
      <c r="H12" s="42">
        <v>30</v>
      </c>
    </row>
  </sheetData>
  <mergeCells count="6">
    <mergeCell ref="D5:D10"/>
    <mergeCell ref="A2:J2"/>
    <mergeCell ref="A3:A4"/>
    <mergeCell ref="B3:B4"/>
    <mergeCell ref="C3:C4"/>
    <mergeCell ref="J3:J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4250-8FDF-4C02-815E-319EA7A0CF6B}">
  <dimension ref="A1:R13"/>
  <sheetViews>
    <sheetView topLeftCell="A4" workbookViewId="0">
      <selection activeCell="A5" sqref="A5"/>
    </sheetView>
  </sheetViews>
  <sheetFormatPr defaultRowHeight="14.5" x14ac:dyDescent="0.35"/>
  <cols>
    <col min="2" max="2" width="43" customWidth="1"/>
    <col min="3" max="4" width="19.26953125" customWidth="1"/>
    <col min="5" max="5" width="20.54296875" customWidth="1"/>
    <col min="6" max="16" width="18.453125" customWidth="1"/>
    <col min="17" max="17" width="19.1796875" customWidth="1"/>
    <col min="18" max="18" width="58" customWidth="1"/>
  </cols>
  <sheetData>
    <row r="1" spans="1:18" ht="15" thickBot="1" x14ac:dyDescent="0.4"/>
    <row r="2" spans="1:18" ht="26.5" thickBot="1" x14ac:dyDescent="0.65">
      <c r="A2" s="156" t="s">
        <v>17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5"/>
    </row>
    <row r="3" spans="1:18" ht="33" customHeight="1" thickBot="1" x14ac:dyDescent="0.4">
      <c r="A3" s="136" t="s">
        <v>7</v>
      </c>
      <c r="B3" s="150" t="s">
        <v>4</v>
      </c>
      <c r="C3" s="136" t="s">
        <v>15</v>
      </c>
      <c r="D3" s="136" t="s">
        <v>40</v>
      </c>
      <c r="E3" s="59" t="s">
        <v>0</v>
      </c>
      <c r="F3" s="59" t="s">
        <v>1</v>
      </c>
      <c r="G3" s="56" t="s">
        <v>2</v>
      </c>
      <c r="H3" s="59" t="s">
        <v>3</v>
      </c>
      <c r="I3" s="59" t="s">
        <v>33</v>
      </c>
      <c r="J3" s="59" t="s">
        <v>36</v>
      </c>
      <c r="K3" s="59" t="s">
        <v>64</v>
      </c>
      <c r="L3" s="59" t="s">
        <v>65</v>
      </c>
      <c r="M3" s="59" t="s">
        <v>77</v>
      </c>
      <c r="N3" s="59" t="s">
        <v>78</v>
      </c>
      <c r="O3" s="58" t="s">
        <v>79</v>
      </c>
      <c r="P3" s="59" t="s">
        <v>82</v>
      </c>
      <c r="Q3" s="54" t="s">
        <v>20</v>
      </c>
      <c r="R3" s="152" t="s">
        <v>14</v>
      </c>
    </row>
    <row r="4" spans="1:18" ht="47" customHeight="1" thickBot="1" x14ac:dyDescent="0.4">
      <c r="A4" s="141"/>
      <c r="B4" s="157"/>
      <c r="C4" s="141"/>
      <c r="D4" s="141"/>
      <c r="E4" s="60" t="s">
        <v>66</v>
      </c>
      <c r="F4" s="60" t="s">
        <v>67</v>
      </c>
      <c r="G4" s="57" t="s">
        <v>68</v>
      </c>
      <c r="H4" s="60" t="s">
        <v>69</v>
      </c>
      <c r="I4" s="60" t="s">
        <v>70</v>
      </c>
      <c r="J4" s="60" t="s">
        <v>71</v>
      </c>
      <c r="K4" s="60" t="s">
        <v>72</v>
      </c>
      <c r="L4" s="60" t="s">
        <v>73</v>
      </c>
      <c r="M4" s="60" t="s">
        <v>74</v>
      </c>
      <c r="N4" s="60" t="s">
        <v>75</v>
      </c>
      <c r="O4" s="61" t="s">
        <v>76</v>
      </c>
      <c r="P4" s="60" t="s">
        <v>81</v>
      </c>
      <c r="Q4" s="41">
        <f>AVERAGE(Q5:Q11)</f>
        <v>0.84615384615384603</v>
      </c>
      <c r="R4" s="158"/>
    </row>
    <row r="5" spans="1:18" ht="39.75" customHeight="1" thickBot="1" x14ac:dyDescent="0.4">
      <c r="A5" s="7">
        <v>1</v>
      </c>
      <c r="B5" s="23" t="s">
        <v>59</v>
      </c>
      <c r="C5" s="55" t="s">
        <v>16</v>
      </c>
      <c r="D5" s="154"/>
      <c r="E5" s="20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M5" s="20">
        <v>1</v>
      </c>
      <c r="N5" s="20">
        <v>1</v>
      </c>
      <c r="O5" s="22">
        <v>1</v>
      </c>
      <c r="P5" s="21">
        <v>0</v>
      </c>
      <c r="Q5" s="22">
        <f t="shared" ref="Q5:Q11" si="0">SUM(E5:P5)/13</f>
        <v>0.84615384615384615</v>
      </c>
      <c r="R5" s="35"/>
    </row>
    <row r="6" spans="1:18" ht="36" customHeight="1" thickBot="1" x14ac:dyDescent="0.4">
      <c r="A6" s="5">
        <v>2</v>
      </c>
      <c r="B6" s="24" t="s">
        <v>60</v>
      </c>
      <c r="C6" s="32" t="s">
        <v>16</v>
      </c>
      <c r="D6" s="155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2">
        <v>1</v>
      </c>
      <c r="P6" s="19">
        <v>0</v>
      </c>
      <c r="Q6" s="12">
        <f t="shared" si="0"/>
        <v>0.84615384615384615</v>
      </c>
      <c r="R6" s="36"/>
    </row>
    <row r="7" spans="1:18" ht="28.5" customHeight="1" thickBot="1" x14ac:dyDescent="0.4">
      <c r="A7" s="4">
        <v>3</v>
      </c>
      <c r="B7" s="25" t="s">
        <v>61</v>
      </c>
      <c r="C7" s="33" t="s">
        <v>16</v>
      </c>
      <c r="D7" s="155"/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1">
        <v>1</v>
      </c>
      <c r="P7" s="17">
        <v>0</v>
      </c>
      <c r="Q7" s="11">
        <f t="shared" si="0"/>
        <v>0.84615384615384615</v>
      </c>
      <c r="R7" s="35"/>
    </row>
    <row r="8" spans="1:18" ht="28.5" customHeight="1" thickBot="1" x14ac:dyDescent="0.4">
      <c r="A8" s="5">
        <v>4</v>
      </c>
      <c r="B8" s="24" t="s">
        <v>62</v>
      </c>
      <c r="C8" s="32" t="s">
        <v>16</v>
      </c>
      <c r="D8" s="155"/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12">
        <v>1</v>
      </c>
      <c r="P8" s="19">
        <v>0</v>
      </c>
      <c r="Q8" s="12">
        <f t="shared" si="0"/>
        <v>0.84615384615384615</v>
      </c>
      <c r="R8" s="37"/>
    </row>
    <row r="9" spans="1:18" ht="28.5" customHeight="1" thickBot="1" x14ac:dyDescent="0.4">
      <c r="A9" s="4">
        <v>5</v>
      </c>
      <c r="B9" s="25" t="s">
        <v>63</v>
      </c>
      <c r="C9" s="33" t="s">
        <v>16</v>
      </c>
      <c r="D9" s="155"/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1">
        <v>1</v>
      </c>
      <c r="P9" s="17">
        <v>0</v>
      </c>
      <c r="Q9" s="11">
        <f t="shared" si="0"/>
        <v>0.84615384615384615</v>
      </c>
      <c r="R9" s="38"/>
    </row>
    <row r="10" spans="1:18" ht="28.5" customHeight="1" thickBot="1" x14ac:dyDescent="0.4">
      <c r="A10" s="5">
        <v>6</v>
      </c>
      <c r="B10" s="24" t="s">
        <v>9</v>
      </c>
      <c r="C10" s="32" t="s">
        <v>16</v>
      </c>
      <c r="D10" s="155"/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2">
        <v>1</v>
      </c>
      <c r="P10" s="19">
        <v>0</v>
      </c>
      <c r="Q10" s="12">
        <f t="shared" si="0"/>
        <v>0.84615384615384615</v>
      </c>
      <c r="R10" s="39"/>
    </row>
    <row r="11" spans="1:18" ht="28.5" customHeight="1" x14ac:dyDescent="0.35">
      <c r="A11" s="4">
        <v>7</v>
      </c>
      <c r="B11" s="25" t="s">
        <v>10</v>
      </c>
      <c r="C11" s="33" t="s">
        <v>16</v>
      </c>
      <c r="D11" s="155"/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1">
        <v>1</v>
      </c>
      <c r="P11" s="17">
        <v>0</v>
      </c>
      <c r="Q11" s="11">
        <f t="shared" si="0"/>
        <v>0.84615384615384615</v>
      </c>
      <c r="R11" s="38"/>
    </row>
    <row r="12" spans="1:18" ht="28.5" customHeight="1" x14ac:dyDescent="0.35">
      <c r="A12" s="72">
        <v>8</v>
      </c>
      <c r="B12" s="73" t="s">
        <v>92</v>
      </c>
      <c r="C12" s="74" t="s">
        <v>16</v>
      </c>
      <c r="D12" s="91"/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>
        <v>0</v>
      </c>
      <c r="K12" s="77">
        <v>0</v>
      </c>
      <c r="L12" s="77">
        <v>0</v>
      </c>
      <c r="M12" s="77">
        <v>0</v>
      </c>
      <c r="N12" s="77">
        <v>0</v>
      </c>
      <c r="O12" s="77">
        <v>0</v>
      </c>
      <c r="P12" s="77">
        <v>0</v>
      </c>
      <c r="Q12" s="77">
        <f t="shared" ref="Q12" si="1">SUM(E12:P12)/13</f>
        <v>0</v>
      </c>
      <c r="R12" s="92"/>
    </row>
    <row r="13" spans="1:18" x14ac:dyDescent="0.35">
      <c r="E13" s="42">
        <v>50</v>
      </c>
      <c r="F13" s="42">
        <v>10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</row>
  </sheetData>
  <mergeCells count="7">
    <mergeCell ref="D5:D11"/>
    <mergeCell ref="A2:R2"/>
    <mergeCell ref="A3:A4"/>
    <mergeCell ref="B3:B4"/>
    <mergeCell ref="C3:C4"/>
    <mergeCell ref="D3:D4"/>
    <mergeCell ref="R3:R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zoomScale="70" zoomScaleNormal="70" workbookViewId="0">
      <selection activeCell="I7" sqref="I7"/>
    </sheetView>
  </sheetViews>
  <sheetFormatPr defaultRowHeight="14.5" x14ac:dyDescent="0.35"/>
  <cols>
    <col min="2" max="2" width="43" customWidth="1"/>
    <col min="3" max="5" width="19.26953125" customWidth="1"/>
    <col min="6" max="6" width="18.453125" customWidth="1"/>
    <col min="7" max="7" width="18.7265625" customWidth="1"/>
    <col min="8" max="8" width="16.26953125" customWidth="1"/>
    <col min="9" max="9" width="20.7265625" customWidth="1"/>
    <col min="10" max="10" width="19.7265625" customWidth="1"/>
    <col min="11" max="11" width="58" customWidth="1"/>
  </cols>
  <sheetData>
    <row r="1" spans="1:11" ht="15" thickBot="1" x14ac:dyDescent="0.4"/>
    <row r="2" spans="1:11" ht="26" x14ac:dyDescent="0.6">
      <c r="A2" s="159" t="s">
        <v>98</v>
      </c>
      <c r="B2" s="143"/>
      <c r="C2" s="143"/>
      <c r="D2" s="143"/>
      <c r="E2" s="143"/>
      <c r="F2" s="143"/>
      <c r="G2" s="143"/>
      <c r="H2" s="143"/>
      <c r="I2" s="143"/>
      <c r="J2" s="143"/>
      <c r="K2" s="144"/>
    </row>
    <row r="3" spans="1:11" ht="35.25" customHeight="1" x14ac:dyDescent="0.35">
      <c r="A3" s="125" t="s">
        <v>7</v>
      </c>
      <c r="B3" s="146" t="s">
        <v>4</v>
      </c>
      <c r="C3" s="125" t="s">
        <v>15</v>
      </c>
      <c r="D3" s="125" t="s">
        <v>40</v>
      </c>
      <c r="E3" s="81" t="s">
        <v>0</v>
      </c>
      <c r="F3" s="93" t="s">
        <v>1</v>
      </c>
      <c r="G3" s="93" t="s">
        <v>2</v>
      </c>
      <c r="H3" s="93" t="s">
        <v>2</v>
      </c>
      <c r="I3" s="93" t="s">
        <v>3</v>
      </c>
      <c r="J3" s="81" t="s">
        <v>20</v>
      </c>
      <c r="K3" s="125" t="s">
        <v>14</v>
      </c>
    </row>
    <row r="4" spans="1:11" ht="35.25" customHeight="1" x14ac:dyDescent="0.35">
      <c r="A4" s="125"/>
      <c r="B4" s="146"/>
      <c r="C4" s="125"/>
      <c r="D4" s="125"/>
      <c r="E4" s="81" t="s">
        <v>6</v>
      </c>
      <c r="F4" s="93" t="s">
        <v>47</v>
      </c>
      <c r="G4" s="93" t="s">
        <v>49</v>
      </c>
      <c r="H4" s="93" t="s">
        <v>50</v>
      </c>
      <c r="I4" s="93" t="s">
        <v>48</v>
      </c>
      <c r="J4" s="64">
        <f>AVERAGE(J5:J11)</f>
        <v>0.88760000000000006</v>
      </c>
      <c r="K4" s="125"/>
    </row>
    <row r="5" spans="1:11" ht="39.75" customHeight="1" x14ac:dyDescent="0.35">
      <c r="A5" s="65">
        <v>1</v>
      </c>
      <c r="B5" s="66" t="s">
        <v>93</v>
      </c>
      <c r="C5" s="67" t="s">
        <v>16</v>
      </c>
      <c r="D5" s="128" t="s">
        <v>86</v>
      </c>
      <c r="E5" s="80">
        <v>1</v>
      </c>
      <c r="F5" s="80">
        <v>1</v>
      </c>
      <c r="G5" s="80">
        <v>1</v>
      </c>
      <c r="H5" s="80">
        <v>0.6</v>
      </c>
      <c r="I5" s="80">
        <v>0.27600000000000002</v>
      </c>
      <c r="J5" s="69">
        <f>(E5*50+F5*20+G5*10+H5*10+I5*10)/100</f>
        <v>0.88760000000000006</v>
      </c>
      <c r="K5" s="120" t="s">
        <v>100</v>
      </c>
    </row>
    <row r="6" spans="1:11" ht="36" customHeight="1" x14ac:dyDescent="0.35">
      <c r="A6" s="72">
        <v>2</v>
      </c>
      <c r="B6" s="73" t="s">
        <v>104</v>
      </c>
      <c r="C6" s="74"/>
      <c r="D6" s="128"/>
      <c r="E6" s="77"/>
      <c r="F6" s="80"/>
      <c r="G6" s="80"/>
      <c r="H6" s="80"/>
      <c r="I6" s="77"/>
      <c r="J6" s="76"/>
      <c r="K6" s="88"/>
    </row>
    <row r="7" spans="1:11" ht="28.5" customHeight="1" x14ac:dyDescent="0.35">
      <c r="A7" s="65">
        <v>3</v>
      </c>
      <c r="B7" s="66" t="s">
        <v>105</v>
      </c>
      <c r="C7" s="67"/>
      <c r="D7" s="128"/>
      <c r="E7" s="80"/>
      <c r="F7" s="80"/>
      <c r="G7" s="80"/>
      <c r="H7" s="80"/>
      <c r="I7" s="80"/>
      <c r="J7" s="69"/>
      <c r="K7" s="87"/>
    </row>
    <row r="8" spans="1:11" ht="36" customHeight="1" x14ac:dyDescent="0.35">
      <c r="A8" s="72"/>
      <c r="B8" s="73"/>
      <c r="C8" s="74"/>
      <c r="D8" s="128"/>
      <c r="E8" s="77"/>
      <c r="F8" s="80"/>
      <c r="G8" s="80"/>
      <c r="H8" s="80"/>
      <c r="I8" s="77"/>
      <c r="J8" s="76"/>
      <c r="K8" s="88"/>
    </row>
    <row r="9" spans="1:11" ht="28.5" customHeight="1" x14ac:dyDescent="0.35">
      <c r="A9" s="65"/>
      <c r="B9" s="66"/>
      <c r="C9" s="67"/>
      <c r="D9" s="128"/>
      <c r="E9" s="80"/>
      <c r="F9" s="80"/>
      <c r="G9" s="80"/>
      <c r="H9" s="80"/>
      <c r="I9" s="80"/>
      <c r="J9" s="69"/>
      <c r="K9" s="87"/>
    </row>
    <row r="10" spans="1:11" s="116" customFormat="1" ht="36" customHeight="1" x14ac:dyDescent="0.35">
      <c r="A10" s="109"/>
      <c r="B10" s="110"/>
      <c r="C10" s="111"/>
      <c r="D10" s="128"/>
      <c r="E10" s="106"/>
      <c r="F10" s="80"/>
      <c r="G10" s="80"/>
      <c r="H10" s="80"/>
      <c r="I10" s="106"/>
      <c r="J10" s="112"/>
      <c r="K10" s="115"/>
    </row>
    <row r="11" spans="1:11" ht="28.5" customHeight="1" x14ac:dyDescent="0.35">
      <c r="A11" s="65"/>
      <c r="B11" s="66"/>
      <c r="C11" s="67"/>
      <c r="D11" s="91"/>
      <c r="E11" s="80"/>
      <c r="F11" s="80"/>
      <c r="G11" s="80"/>
      <c r="H11" s="80"/>
      <c r="I11" s="80"/>
      <c r="J11" s="69"/>
      <c r="K11" s="87"/>
    </row>
    <row r="15" spans="1:11" x14ac:dyDescent="0.35">
      <c r="F15">
        <f>1/6*10</f>
        <v>1.6666666666666665</v>
      </c>
    </row>
  </sheetData>
  <mergeCells count="7">
    <mergeCell ref="D5:D10"/>
    <mergeCell ref="A2:K2"/>
    <mergeCell ref="A3:A4"/>
    <mergeCell ref="B3:B4"/>
    <mergeCell ref="C3:C4"/>
    <mergeCell ref="K3:K4"/>
    <mergeCell ref="D3:D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0"/>
  <sheetViews>
    <sheetView topLeftCell="D1" zoomScale="80" zoomScaleNormal="80" workbookViewId="0">
      <selection activeCell="F7" sqref="F7"/>
    </sheetView>
  </sheetViews>
  <sheetFormatPr defaultRowHeight="14.5" x14ac:dyDescent="0.35"/>
  <cols>
    <col min="2" max="2" width="43" customWidth="1"/>
    <col min="3" max="5" width="19.26953125" customWidth="1"/>
    <col min="6" max="7" width="20.54296875" customWidth="1"/>
    <col min="8" max="8" width="18.453125" customWidth="1"/>
    <col min="9" max="9" width="20.1796875" customWidth="1"/>
    <col min="10" max="10" width="20.7265625" customWidth="1"/>
    <col min="11" max="11" width="19.1796875" customWidth="1"/>
    <col min="12" max="12" width="58" customWidth="1"/>
  </cols>
  <sheetData>
    <row r="1" spans="1:12" ht="15" thickBot="1" x14ac:dyDescent="0.4"/>
    <row r="2" spans="1:12" ht="26" x14ac:dyDescent="0.6">
      <c r="A2" s="159" t="s">
        <v>99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4"/>
    </row>
    <row r="3" spans="1:12" ht="33" customHeight="1" x14ac:dyDescent="0.35">
      <c r="A3" s="125" t="s">
        <v>7</v>
      </c>
      <c r="B3" s="146" t="s">
        <v>4</v>
      </c>
      <c r="C3" s="125" t="s">
        <v>15</v>
      </c>
      <c r="D3" s="125" t="s">
        <v>40</v>
      </c>
      <c r="E3" s="93" t="s">
        <v>0</v>
      </c>
      <c r="F3" s="93" t="s">
        <v>1</v>
      </c>
      <c r="G3" s="93" t="s">
        <v>2</v>
      </c>
      <c r="H3" s="93" t="s">
        <v>3</v>
      </c>
      <c r="I3" s="93" t="s">
        <v>33</v>
      </c>
      <c r="J3" s="93" t="s">
        <v>36</v>
      </c>
      <c r="K3" s="81" t="s">
        <v>20</v>
      </c>
      <c r="L3" s="125" t="s">
        <v>14</v>
      </c>
    </row>
    <row r="4" spans="1:12" ht="35.25" customHeight="1" x14ac:dyDescent="0.35">
      <c r="A4" s="125"/>
      <c r="B4" s="146"/>
      <c r="C4" s="125"/>
      <c r="D4" s="125"/>
      <c r="E4" s="93" t="s">
        <v>84</v>
      </c>
      <c r="F4" s="93" t="s">
        <v>85</v>
      </c>
      <c r="G4" s="93" t="s">
        <v>90</v>
      </c>
      <c r="H4" s="93" t="s">
        <v>87</v>
      </c>
      <c r="I4" s="93" t="s">
        <v>88</v>
      </c>
      <c r="J4" s="93" t="s">
        <v>89</v>
      </c>
      <c r="K4" s="64">
        <f>AVERAGE(K5:K10)</f>
        <v>0.72400000000000009</v>
      </c>
      <c r="L4" s="125"/>
    </row>
    <row r="5" spans="1:12" ht="52" customHeight="1" x14ac:dyDescent="0.35">
      <c r="A5" s="65">
        <v>1</v>
      </c>
      <c r="B5" s="66" t="s">
        <v>93</v>
      </c>
      <c r="C5" s="67" t="s">
        <v>16</v>
      </c>
      <c r="D5" s="128" t="s">
        <v>83</v>
      </c>
      <c r="E5" s="80">
        <v>1</v>
      </c>
      <c r="F5" s="80">
        <v>0.6</v>
      </c>
      <c r="G5" s="80">
        <v>1</v>
      </c>
      <c r="H5" s="80">
        <v>1</v>
      </c>
      <c r="I5" s="80">
        <v>0.44</v>
      </c>
      <c r="J5" s="80">
        <v>0</v>
      </c>
      <c r="K5" s="80">
        <f>(E5*50+G5*10+F5*5+H5*5+I5*10+J5*20)/100</f>
        <v>0.72400000000000009</v>
      </c>
      <c r="L5" s="120" t="s">
        <v>103</v>
      </c>
    </row>
    <row r="6" spans="1:12" ht="36" customHeight="1" x14ac:dyDescent="0.35">
      <c r="A6" s="72">
        <v>2</v>
      </c>
      <c r="B6" s="73" t="s">
        <v>104</v>
      </c>
      <c r="C6" s="74"/>
      <c r="D6" s="128"/>
      <c r="E6" s="77"/>
      <c r="F6" s="77"/>
      <c r="G6" s="77"/>
      <c r="H6" s="77"/>
      <c r="I6" s="77"/>
      <c r="J6" s="77"/>
      <c r="K6" s="77"/>
      <c r="L6" s="88"/>
    </row>
    <row r="7" spans="1:12" ht="28.5" customHeight="1" x14ac:dyDescent="0.35">
      <c r="A7" s="65">
        <v>3</v>
      </c>
      <c r="B7" s="66" t="s">
        <v>105</v>
      </c>
      <c r="C7" s="67"/>
      <c r="D7" s="128"/>
      <c r="E7" s="80"/>
      <c r="F7" s="80"/>
      <c r="G7" s="80"/>
      <c r="H7" s="80"/>
      <c r="I7" s="80"/>
      <c r="J7" s="80"/>
      <c r="K7" s="80"/>
      <c r="L7" s="87"/>
    </row>
    <row r="8" spans="1:12" ht="28.5" customHeight="1" x14ac:dyDescent="0.35">
      <c r="A8" s="72"/>
      <c r="B8" s="73"/>
      <c r="C8" s="74"/>
      <c r="D8" s="128"/>
      <c r="E8" s="77"/>
      <c r="F8" s="77"/>
      <c r="G8" s="77"/>
      <c r="H8" s="77"/>
      <c r="I8" s="77"/>
      <c r="J8" s="77"/>
      <c r="K8" s="77"/>
      <c r="L8" s="89"/>
    </row>
    <row r="9" spans="1:12" ht="28.5" customHeight="1" x14ac:dyDescent="0.35">
      <c r="A9" s="65"/>
      <c r="B9" s="66"/>
      <c r="C9" s="67"/>
      <c r="D9" s="128"/>
      <c r="E9" s="80"/>
      <c r="F9" s="80"/>
      <c r="G9" s="80"/>
      <c r="H9" s="80"/>
      <c r="I9" s="80"/>
      <c r="J9" s="80"/>
      <c r="K9" s="80"/>
      <c r="L9" s="87"/>
    </row>
    <row r="10" spans="1:12" s="116" customFormat="1" ht="28.5" customHeight="1" x14ac:dyDescent="0.35">
      <c r="A10" s="109"/>
      <c r="B10" s="110"/>
      <c r="C10" s="111"/>
      <c r="D10" s="128"/>
      <c r="E10" s="106"/>
      <c r="F10" s="106"/>
      <c r="G10" s="106"/>
      <c r="H10" s="106"/>
      <c r="I10" s="106"/>
      <c r="J10" s="106"/>
      <c r="K10" s="106"/>
      <c r="L10" s="106"/>
    </row>
    <row r="11" spans="1:12" ht="28.5" customHeight="1" x14ac:dyDescent="0.35">
      <c r="A11" s="65"/>
      <c r="B11" s="66"/>
      <c r="C11" s="67"/>
      <c r="D11" s="91"/>
      <c r="E11" s="80"/>
      <c r="F11" s="80"/>
      <c r="G11" s="80"/>
      <c r="H11" s="80"/>
      <c r="I11" s="80"/>
      <c r="J11" s="80"/>
      <c r="K11" s="80"/>
      <c r="L11" s="87"/>
    </row>
    <row r="12" spans="1:12" x14ac:dyDescent="0.35">
      <c r="F12" s="42"/>
      <c r="G12" s="42"/>
      <c r="H12" s="42"/>
      <c r="I12" s="42"/>
      <c r="J12" s="42"/>
    </row>
    <row r="19" spans="6:7" x14ac:dyDescent="0.35">
      <c r="F19">
        <v>10</v>
      </c>
      <c r="G19">
        <v>71</v>
      </c>
    </row>
    <row r="20" spans="6:7" x14ac:dyDescent="0.35">
      <c r="F20">
        <v>9</v>
      </c>
      <c r="G20">
        <f>9/10*71</f>
        <v>63.9</v>
      </c>
    </row>
  </sheetData>
  <mergeCells count="7">
    <mergeCell ref="D5:D10"/>
    <mergeCell ref="A2:L2"/>
    <mergeCell ref="A3:A4"/>
    <mergeCell ref="B3:B4"/>
    <mergeCell ref="C3:C4"/>
    <mergeCell ref="L3:L4"/>
    <mergeCell ref="D3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11"/>
  <sheetViews>
    <sheetView topLeftCell="A7" workbookViewId="0">
      <selection activeCell="A10" sqref="A10:J10"/>
    </sheetView>
  </sheetViews>
  <sheetFormatPr defaultRowHeight="14.5" x14ac:dyDescent="0.35"/>
  <cols>
    <col min="2" max="2" width="43" customWidth="1"/>
    <col min="3" max="4" width="19.26953125" customWidth="1"/>
    <col min="5" max="5" width="20.54296875" customWidth="1"/>
    <col min="6" max="6" width="18.453125" customWidth="1"/>
    <col min="7" max="7" width="20.1796875" customWidth="1"/>
    <col min="8" max="8" width="20.7265625" customWidth="1"/>
    <col min="9" max="9" width="19.1796875" customWidth="1"/>
    <col min="10" max="10" width="58" customWidth="1"/>
  </cols>
  <sheetData>
    <row r="2" spans="1:10" ht="26" x14ac:dyDescent="0.6">
      <c r="A2" s="145" t="s">
        <v>18</v>
      </c>
      <c r="B2" s="126"/>
      <c r="C2" s="126"/>
      <c r="D2" s="126"/>
      <c r="E2" s="126"/>
      <c r="F2" s="126"/>
      <c r="G2" s="126"/>
      <c r="H2" s="126"/>
      <c r="I2" s="126"/>
      <c r="J2" s="126"/>
    </row>
    <row r="3" spans="1:10" ht="34.5" customHeight="1" x14ac:dyDescent="0.35">
      <c r="A3" s="125" t="s">
        <v>7</v>
      </c>
      <c r="B3" s="146" t="s">
        <v>4</v>
      </c>
      <c r="C3" s="125" t="s">
        <v>15</v>
      </c>
      <c r="D3" s="81"/>
      <c r="E3" s="93" t="s">
        <v>0</v>
      </c>
      <c r="F3" s="93" t="s">
        <v>1</v>
      </c>
      <c r="G3" s="93" t="s">
        <v>2</v>
      </c>
      <c r="H3" s="93" t="s">
        <v>3</v>
      </c>
      <c r="I3" s="81" t="s">
        <v>20</v>
      </c>
      <c r="J3" s="125" t="s">
        <v>14</v>
      </c>
    </row>
    <row r="4" spans="1:10" ht="35.25" customHeight="1" x14ac:dyDescent="0.35">
      <c r="A4" s="125"/>
      <c r="B4" s="146"/>
      <c r="C4" s="125"/>
      <c r="D4" s="81"/>
      <c r="E4" s="93"/>
      <c r="F4" s="93"/>
      <c r="G4" s="93"/>
      <c r="H4" s="93"/>
      <c r="I4" s="64">
        <f>AVERAGE(I5:I10)</f>
        <v>0</v>
      </c>
      <c r="J4" s="125"/>
    </row>
    <row r="5" spans="1:10" ht="39.75" customHeight="1" x14ac:dyDescent="0.35">
      <c r="A5" s="65">
        <v>1</v>
      </c>
      <c r="B5" s="66" t="s">
        <v>8</v>
      </c>
      <c r="C5" s="67" t="s">
        <v>16</v>
      </c>
      <c r="D5" s="67"/>
      <c r="E5" s="80">
        <v>0</v>
      </c>
      <c r="F5" s="80">
        <v>0</v>
      </c>
      <c r="G5" s="80">
        <v>0</v>
      </c>
      <c r="H5" s="80">
        <v>0</v>
      </c>
      <c r="I5" s="70">
        <f t="shared" ref="I5:I10" si="0">SUM(E5:H5)/4</f>
        <v>0</v>
      </c>
      <c r="J5" s="87"/>
    </row>
    <row r="6" spans="1:10" ht="36" customHeight="1" x14ac:dyDescent="0.35">
      <c r="A6" s="72">
        <v>2</v>
      </c>
      <c r="B6" s="73" t="s">
        <v>11</v>
      </c>
      <c r="C6" s="74" t="s">
        <v>16</v>
      </c>
      <c r="D6" s="74"/>
      <c r="E6" s="77">
        <v>0</v>
      </c>
      <c r="F6" s="77">
        <v>0</v>
      </c>
      <c r="G6" s="77">
        <v>0</v>
      </c>
      <c r="H6" s="77">
        <v>0</v>
      </c>
      <c r="I6" s="78">
        <f t="shared" si="0"/>
        <v>0</v>
      </c>
      <c r="J6" s="88"/>
    </row>
    <row r="7" spans="1:10" ht="28.5" customHeight="1" x14ac:dyDescent="0.35">
      <c r="A7" s="65">
        <v>3</v>
      </c>
      <c r="B7" s="66" t="s">
        <v>13</v>
      </c>
      <c r="C7" s="67" t="s">
        <v>16</v>
      </c>
      <c r="D7" s="67"/>
      <c r="E7" s="80">
        <v>0</v>
      </c>
      <c r="F7" s="80">
        <v>0</v>
      </c>
      <c r="G7" s="80">
        <v>0</v>
      </c>
      <c r="H7" s="80">
        <v>0</v>
      </c>
      <c r="I7" s="70">
        <f t="shared" si="0"/>
        <v>0</v>
      </c>
      <c r="J7" s="87"/>
    </row>
    <row r="8" spans="1:10" ht="28.5" customHeight="1" x14ac:dyDescent="0.35">
      <c r="A8" s="72">
        <v>4</v>
      </c>
      <c r="B8" s="73" t="s">
        <v>12</v>
      </c>
      <c r="C8" s="74" t="s">
        <v>16</v>
      </c>
      <c r="D8" s="74"/>
      <c r="E8" s="77">
        <v>0</v>
      </c>
      <c r="F8" s="77">
        <v>0</v>
      </c>
      <c r="G8" s="77">
        <v>0</v>
      </c>
      <c r="H8" s="77">
        <v>0</v>
      </c>
      <c r="I8" s="78">
        <f t="shared" si="0"/>
        <v>0</v>
      </c>
      <c r="J8" s="89"/>
    </row>
    <row r="9" spans="1:10" ht="28.5" customHeight="1" x14ac:dyDescent="0.35">
      <c r="A9" s="65">
        <v>5</v>
      </c>
      <c r="B9" s="66" t="s">
        <v>9</v>
      </c>
      <c r="C9" s="67" t="s">
        <v>16</v>
      </c>
      <c r="D9" s="67"/>
      <c r="E9" s="80">
        <v>0</v>
      </c>
      <c r="F9" s="80">
        <v>0</v>
      </c>
      <c r="G9" s="80">
        <v>0</v>
      </c>
      <c r="H9" s="80">
        <v>0</v>
      </c>
      <c r="I9" s="70">
        <f t="shared" si="0"/>
        <v>0</v>
      </c>
      <c r="J9" s="87"/>
    </row>
    <row r="10" spans="1:10" ht="28.5" customHeight="1" x14ac:dyDescent="0.35">
      <c r="A10" s="109">
        <v>6</v>
      </c>
      <c r="B10" s="110" t="s">
        <v>10</v>
      </c>
      <c r="C10" s="111" t="s">
        <v>16</v>
      </c>
      <c r="D10" s="111"/>
      <c r="E10" s="106">
        <v>0</v>
      </c>
      <c r="F10" s="106">
        <v>0</v>
      </c>
      <c r="G10" s="106">
        <v>0</v>
      </c>
      <c r="H10" s="106">
        <v>0</v>
      </c>
      <c r="I10" s="107">
        <f t="shared" si="0"/>
        <v>0</v>
      </c>
      <c r="J10" s="117"/>
    </row>
    <row r="11" spans="1:10" ht="15.5" x14ac:dyDescent="0.35">
      <c r="A11" s="65">
        <v>7</v>
      </c>
      <c r="B11" s="66" t="s">
        <v>91</v>
      </c>
      <c r="C11" s="67" t="s">
        <v>16</v>
      </c>
      <c r="D11" s="67"/>
      <c r="E11" s="80">
        <v>0</v>
      </c>
      <c r="F11" s="80">
        <v>0</v>
      </c>
      <c r="G11" s="80">
        <v>0</v>
      </c>
      <c r="H11" s="80">
        <v>0</v>
      </c>
      <c r="I11" s="70">
        <f t="shared" ref="I11" si="1">SUM(E11:H11)/4</f>
        <v>0</v>
      </c>
      <c r="J11" s="87"/>
    </row>
  </sheetData>
  <mergeCells count="5">
    <mergeCell ref="A2:J2"/>
    <mergeCell ref="A3:A4"/>
    <mergeCell ref="B3:B4"/>
    <mergeCell ref="C3:C4"/>
    <mergeCell ref="J3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3"/>
  <sheetViews>
    <sheetView topLeftCell="A4" workbookViewId="0">
      <selection activeCell="C5" sqref="C5"/>
    </sheetView>
  </sheetViews>
  <sheetFormatPr defaultRowHeight="14.5" x14ac:dyDescent="0.35"/>
  <cols>
    <col min="2" max="2" width="43" customWidth="1"/>
    <col min="3" max="3" width="19.26953125" customWidth="1"/>
    <col min="4" max="4" width="15.453125" customWidth="1"/>
    <col min="5" max="5" width="17" customWidth="1"/>
    <col min="6" max="6" width="15.7265625" customWidth="1"/>
    <col min="7" max="7" width="20.1796875" customWidth="1"/>
    <col min="8" max="9" width="13.1796875" customWidth="1"/>
    <col min="10" max="10" width="15.7265625" customWidth="1"/>
    <col min="11" max="11" width="22.26953125" customWidth="1"/>
    <col min="12" max="12" width="49" customWidth="1"/>
  </cols>
  <sheetData>
    <row r="1" spans="1:12" ht="15" thickBot="1" x14ac:dyDescent="0.4"/>
    <row r="2" spans="1:12" ht="26.5" thickBot="1" x14ac:dyDescent="0.65">
      <c r="A2" s="156" t="s">
        <v>19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5"/>
    </row>
    <row r="3" spans="1:12" ht="38.25" customHeight="1" thickBot="1" x14ac:dyDescent="0.4">
      <c r="A3" s="136" t="s">
        <v>7</v>
      </c>
      <c r="B3" s="150" t="s">
        <v>4</v>
      </c>
      <c r="C3" s="136" t="s">
        <v>15</v>
      </c>
      <c r="D3" s="45" t="s">
        <v>37</v>
      </c>
      <c r="E3" s="1" t="s">
        <v>0</v>
      </c>
      <c r="F3" s="2" t="s">
        <v>1</v>
      </c>
      <c r="G3" s="2" t="s">
        <v>2</v>
      </c>
      <c r="H3" s="47" t="s">
        <v>3</v>
      </c>
      <c r="I3" s="47" t="s">
        <v>33</v>
      </c>
      <c r="J3" s="3" t="s">
        <v>36</v>
      </c>
      <c r="K3" s="27" t="s">
        <v>20</v>
      </c>
      <c r="L3" s="152" t="s">
        <v>14</v>
      </c>
    </row>
    <row r="4" spans="1:12" ht="35.25" customHeight="1" thickBot="1" x14ac:dyDescent="0.4">
      <c r="A4" s="141"/>
      <c r="B4" s="157"/>
      <c r="C4" s="141"/>
      <c r="D4" s="46"/>
      <c r="E4" s="8" t="s">
        <v>29</v>
      </c>
      <c r="F4" s="9" t="s">
        <v>30</v>
      </c>
      <c r="G4" s="9" t="s">
        <v>31</v>
      </c>
      <c r="H4" s="48" t="s">
        <v>32</v>
      </c>
      <c r="I4" s="48" t="s">
        <v>34</v>
      </c>
      <c r="J4" s="10" t="s">
        <v>35</v>
      </c>
      <c r="K4" s="41">
        <f>AVERAGE(K5:K10)</f>
        <v>0</v>
      </c>
      <c r="L4" s="158"/>
    </row>
    <row r="5" spans="1:12" ht="39.75" customHeight="1" thickBot="1" x14ac:dyDescent="0.4">
      <c r="A5" s="7">
        <v>1</v>
      </c>
      <c r="B5" s="23" t="s">
        <v>8</v>
      </c>
      <c r="C5" s="31" t="s">
        <v>16</v>
      </c>
      <c r="D5" s="154" t="s">
        <v>38</v>
      </c>
      <c r="E5" s="20">
        <v>0</v>
      </c>
      <c r="F5" s="21">
        <v>0</v>
      </c>
      <c r="G5" s="21">
        <v>0</v>
      </c>
      <c r="H5" s="21">
        <v>0</v>
      </c>
      <c r="I5" s="21">
        <v>0</v>
      </c>
      <c r="J5" s="22">
        <v>0</v>
      </c>
      <c r="K5" s="28">
        <f t="shared" ref="K5:K10" si="0">SUM(E5:J5)/4</f>
        <v>0</v>
      </c>
      <c r="L5" s="35"/>
    </row>
    <row r="6" spans="1:12" ht="36" customHeight="1" thickBot="1" x14ac:dyDescent="0.4">
      <c r="A6" s="5">
        <v>2</v>
      </c>
      <c r="B6" s="24" t="s">
        <v>11</v>
      </c>
      <c r="C6" s="32" t="s">
        <v>16</v>
      </c>
      <c r="D6" s="155"/>
      <c r="E6" s="18">
        <v>0</v>
      </c>
      <c r="F6" s="19">
        <v>0</v>
      </c>
      <c r="G6" s="19">
        <v>0</v>
      </c>
      <c r="H6" s="19">
        <v>0</v>
      </c>
      <c r="I6" s="19">
        <v>0</v>
      </c>
      <c r="J6" s="12">
        <v>0</v>
      </c>
      <c r="K6" s="29">
        <f t="shared" si="0"/>
        <v>0</v>
      </c>
      <c r="L6" s="36"/>
    </row>
    <row r="7" spans="1:12" ht="28.5" customHeight="1" thickBot="1" x14ac:dyDescent="0.4">
      <c r="A7" s="4">
        <v>3</v>
      </c>
      <c r="B7" s="25" t="s">
        <v>13</v>
      </c>
      <c r="C7" s="33" t="s">
        <v>16</v>
      </c>
      <c r="D7" s="155"/>
      <c r="E7" s="16">
        <v>0</v>
      </c>
      <c r="F7" s="17">
        <v>0</v>
      </c>
      <c r="G7" s="17">
        <v>0</v>
      </c>
      <c r="H7" s="17">
        <v>0</v>
      </c>
      <c r="I7" s="17">
        <v>0</v>
      </c>
      <c r="J7" s="11">
        <v>0</v>
      </c>
      <c r="K7" s="28">
        <f t="shared" si="0"/>
        <v>0</v>
      </c>
      <c r="L7" s="35"/>
    </row>
    <row r="8" spans="1:12" ht="28.5" customHeight="1" thickBot="1" x14ac:dyDescent="0.4">
      <c r="A8" s="5">
        <v>4</v>
      </c>
      <c r="B8" s="24" t="s">
        <v>12</v>
      </c>
      <c r="C8" s="32" t="s">
        <v>16</v>
      </c>
      <c r="D8" s="155"/>
      <c r="E8" s="18">
        <v>0</v>
      </c>
      <c r="F8" s="19">
        <v>0</v>
      </c>
      <c r="G8" s="19">
        <v>0</v>
      </c>
      <c r="H8" s="19">
        <v>0</v>
      </c>
      <c r="I8" s="19">
        <v>0</v>
      </c>
      <c r="J8" s="12">
        <v>0</v>
      </c>
      <c r="K8" s="29">
        <f t="shared" si="0"/>
        <v>0</v>
      </c>
      <c r="L8" s="37"/>
    </row>
    <row r="9" spans="1:12" ht="28.5" customHeight="1" thickBot="1" x14ac:dyDescent="0.4">
      <c r="A9" s="5">
        <v>5</v>
      </c>
      <c r="B9" s="24" t="s">
        <v>9</v>
      </c>
      <c r="C9" s="32" t="s">
        <v>16</v>
      </c>
      <c r="D9" s="155"/>
      <c r="E9" s="18">
        <v>0</v>
      </c>
      <c r="F9" s="19">
        <v>0</v>
      </c>
      <c r="G9" s="19">
        <v>0</v>
      </c>
      <c r="H9" s="19">
        <v>0</v>
      </c>
      <c r="I9" s="19">
        <v>0</v>
      </c>
      <c r="J9" s="12">
        <v>0</v>
      </c>
      <c r="K9" s="29">
        <f t="shared" si="0"/>
        <v>0</v>
      </c>
      <c r="L9" s="39"/>
    </row>
    <row r="10" spans="1:12" ht="28.5" customHeight="1" thickBot="1" x14ac:dyDescent="0.4">
      <c r="A10" s="6">
        <v>6</v>
      </c>
      <c r="B10" s="26" t="s">
        <v>10</v>
      </c>
      <c r="C10" s="34" t="s">
        <v>16</v>
      </c>
      <c r="D10" s="160"/>
      <c r="E10" s="14">
        <v>0</v>
      </c>
      <c r="F10" s="15">
        <v>0</v>
      </c>
      <c r="G10" s="15">
        <v>0</v>
      </c>
      <c r="H10" s="15">
        <v>0</v>
      </c>
      <c r="I10" s="15">
        <v>0</v>
      </c>
      <c r="J10" s="13">
        <v>0</v>
      </c>
      <c r="K10" s="30">
        <f t="shared" si="0"/>
        <v>0</v>
      </c>
      <c r="L10" s="40"/>
    </row>
    <row r="12" spans="1:12" x14ac:dyDescent="0.35">
      <c r="E12" s="42">
        <v>10</v>
      </c>
      <c r="F12" s="42">
        <v>30</v>
      </c>
      <c r="G12" s="42">
        <v>20</v>
      </c>
      <c r="H12" s="42">
        <v>10</v>
      </c>
      <c r="I12" s="42">
        <v>20</v>
      </c>
      <c r="J12" s="42">
        <v>10</v>
      </c>
    </row>
    <row r="15" spans="1:12" ht="15.5" x14ac:dyDescent="0.35">
      <c r="E15">
        <v>100</v>
      </c>
      <c r="F15">
        <v>100</v>
      </c>
      <c r="G15">
        <v>100</v>
      </c>
      <c r="H15">
        <v>0</v>
      </c>
      <c r="I15">
        <v>0</v>
      </c>
      <c r="J15">
        <v>0</v>
      </c>
      <c r="K15" s="49">
        <f>(E15*10+F15*40+G15*50+H15*10+I15*20+J15*10)/100</f>
        <v>100</v>
      </c>
    </row>
    <row r="16" spans="1:12" ht="15.5" x14ac:dyDescent="0.35">
      <c r="K16" s="49">
        <f t="shared" ref="K16:K23" si="1">(E16*10+F16*40+G16*50+H16*70+I16*90+J16*10)/100</f>
        <v>0</v>
      </c>
    </row>
    <row r="17" spans="11:11" ht="15.5" x14ac:dyDescent="0.35">
      <c r="K17" s="49">
        <f t="shared" si="1"/>
        <v>0</v>
      </c>
    </row>
    <row r="18" spans="11:11" ht="15.5" x14ac:dyDescent="0.35">
      <c r="K18" s="49">
        <f t="shared" si="1"/>
        <v>0</v>
      </c>
    </row>
    <row r="19" spans="11:11" ht="15.5" x14ac:dyDescent="0.35">
      <c r="K19" s="49">
        <f t="shared" si="1"/>
        <v>0</v>
      </c>
    </row>
    <row r="20" spans="11:11" ht="15.5" x14ac:dyDescent="0.35">
      <c r="K20" s="49">
        <f t="shared" si="1"/>
        <v>0</v>
      </c>
    </row>
    <row r="21" spans="11:11" ht="15.5" x14ac:dyDescent="0.35">
      <c r="K21" s="49">
        <f t="shared" si="1"/>
        <v>0</v>
      </c>
    </row>
    <row r="22" spans="11:11" ht="15.5" x14ac:dyDescent="0.35">
      <c r="K22" s="49">
        <f t="shared" si="1"/>
        <v>0</v>
      </c>
    </row>
    <row r="23" spans="11:11" ht="15.5" x14ac:dyDescent="0.35">
      <c r="K23" s="49">
        <f t="shared" si="1"/>
        <v>0</v>
      </c>
    </row>
  </sheetData>
  <mergeCells count="6">
    <mergeCell ref="D5:D10"/>
    <mergeCell ref="A2:L2"/>
    <mergeCell ref="A3:A4"/>
    <mergeCell ref="B3:B4"/>
    <mergeCell ref="C3:C4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Materials</vt:lpstr>
      <vt:lpstr>Min Max Review</vt:lpstr>
      <vt:lpstr>BOM</vt:lpstr>
      <vt:lpstr>WO Granularity</vt:lpstr>
      <vt:lpstr>Stock Accuracy</vt:lpstr>
      <vt:lpstr>Most Competitive</vt:lpstr>
      <vt:lpstr>Supermarket Model</vt:lpstr>
      <vt:lpstr>Credible Procurement</vt:lpstr>
      <vt:lpstr>Contract Consolidation</vt:lpstr>
      <vt:lpstr>Removal of Duplicates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Onuoha-Isiodu, Joy SPDC-UPO/G/PSMV</cp:lastModifiedBy>
  <cp:lastPrinted>2019-05-23T08:53:17Z</cp:lastPrinted>
  <dcterms:created xsi:type="dcterms:W3CDTF">2019-05-14T10:47:28Z</dcterms:created>
  <dcterms:modified xsi:type="dcterms:W3CDTF">2020-07-10T14:16:40Z</dcterms:modified>
</cp:coreProperties>
</file>