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Okoro.Uduka\Desktop\"/>
    </mc:Choice>
  </mc:AlternateContent>
  <xr:revisionPtr revIDLastSave="0" documentId="8_{541C8CE9-1A18-437C-9122-52D9905118C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Sheet1!$B:$B</definedName>
    <definedName name="_xlnm.Print_Area" localSheetId="0">Sheet1!$A$1:$G$21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5" i="2" l="1"/>
  <c r="N15" i="2"/>
  <c r="L15" i="2"/>
  <c r="N9" i="2"/>
  <c r="O9" i="2" s="1"/>
  <c r="O6" i="2"/>
  <c r="N5" i="2"/>
  <c r="O5" i="2" s="1"/>
  <c r="O4" i="2"/>
  <c r="N4" i="2"/>
  <c r="N3" i="2"/>
  <c r="O3" i="2" s="1"/>
  <c r="O2" i="2"/>
  <c r="N2" i="2"/>
  <c r="G15" i="1"/>
  <c r="G14" i="1"/>
  <c r="G13" i="1"/>
  <c r="G8" i="1"/>
  <c r="G17" i="1"/>
</calcChain>
</file>

<file path=xl/sharedStrings.xml><?xml version="1.0" encoding="utf-8"?>
<sst xmlns="http://schemas.openxmlformats.org/spreadsheetml/2006/main" count="136" uniqueCount="100">
  <si>
    <t>S/N</t>
  </si>
  <si>
    <t>NAME</t>
  </si>
  <si>
    <t>RESPONSIBLE</t>
  </si>
  <si>
    <t>STATUS</t>
  </si>
  <si>
    <t>START DATE</t>
  </si>
  <si>
    <t>END DATE</t>
  </si>
  <si>
    <t>REMARKS</t>
  </si>
  <si>
    <t>D3412 Air Starter motor replaced for opukushi</t>
  </si>
  <si>
    <t>Completed</t>
  </si>
  <si>
    <t>CENTRIFUGAL PUMPS 2NOS supplied to Egbema</t>
  </si>
  <si>
    <t>G342 IR Starter motor</t>
  </si>
  <si>
    <t>TOTAL</t>
  </si>
  <si>
    <t>LOOK AHEAD</t>
  </si>
  <si>
    <t>G342 D225 EMSCO PUMP 2nos</t>
  </si>
  <si>
    <t>NNAEMEKA A.</t>
  </si>
  <si>
    <t>Ongoing</t>
  </si>
  <si>
    <t>2'' x 600 RECIRCULATION VALVE</t>
  </si>
  <si>
    <t>3'' X 300 CONTROL VALVE</t>
  </si>
  <si>
    <t>3'' X 600 FISHER CONTROL VALVE 2nos</t>
  </si>
  <si>
    <t>4'' X 300 CONTROL VALVE 2NOS</t>
  </si>
  <si>
    <t>Not started</t>
  </si>
  <si>
    <t>Equipment Type</t>
  </si>
  <si>
    <t>Serial No.</t>
  </si>
  <si>
    <t>SAP NUMBER/PARTNUMBER</t>
  </si>
  <si>
    <t>Work Order Number</t>
  </si>
  <si>
    <t>Location from</t>
  </si>
  <si>
    <t xml:space="preserve">Work Scope </t>
  </si>
  <si>
    <t>Date of Arrival at Repair Location</t>
  </si>
  <si>
    <t xml:space="preserve">Date Completed / Despatched </t>
  </si>
  <si>
    <t>Qty  (Pieces) Repaired</t>
  </si>
  <si>
    <t>Repair_WO Unit Cost  (USD)</t>
  </si>
  <si>
    <t>Repair_WO Total  Cost (USD)</t>
  </si>
  <si>
    <t>SAP Unit Value (USD)</t>
  </si>
  <si>
    <t xml:space="preserve"> SAP_Total Value (USD)</t>
  </si>
  <si>
    <t xml:space="preserve">Difference Between SAP Item Value &amp; WO Repair Cost </t>
  </si>
  <si>
    <t>WBS element</t>
  </si>
  <si>
    <t>Remarks</t>
  </si>
  <si>
    <t>15KW GLYCOL ELECTRIC MOTOR</t>
  </si>
  <si>
    <t>A000747</t>
  </si>
  <si>
    <t>AGBD 1</t>
  </si>
  <si>
    <t>REW/OVERHAUL</t>
  </si>
  <si>
    <t>O.NG.PAE.AGA.FAC.724FC</t>
  </si>
  <si>
    <t>A000743</t>
  </si>
  <si>
    <t>RF 12 UPS H/D BATTERIES</t>
  </si>
  <si>
    <t>IMOR</t>
  </si>
  <si>
    <t>CHARGE</t>
  </si>
  <si>
    <t>KICK STARTER</t>
  </si>
  <si>
    <t>Bonny Terminal</t>
  </si>
  <si>
    <t>Repair</t>
  </si>
  <si>
    <t>O.NG.PCE.BNG.FAC.724FC</t>
  </si>
  <si>
    <t>Rumuahia</t>
  </si>
  <si>
    <t>O.NG.PAE.OUF.FAC.724FC</t>
  </si>
  <si>
    <t>Agbada</t>
  </si>
  <si>
    <t>O.NG.PAE.UCF.FAC.724FC</t>
  </si>
  <si>
    <t>SOKU</t>
  </si>
  <si>
    <t>Functional Test</t>
  </si>
  <si>
    <t>SUPPLY</t>
  </si>
  <si>
    <t>6V-501</t>
  </si>
  <si>
    <t>REPAIR</t>
  </si>
  <si>
    <t>30KW ELECTRIC MOTOR</t>
  </si>
  <si>
    <t>AFAM OKGP</t>
  </si>
  <si>
    <t>Overhaul</t>
  </si>
  <si>
    <t>30KW ABB ELECTRIC MOTOR</t>
  </si>
  <si>
    <t>0722-010297349</t>
  </si>
  <si>
    <t>OKOLOMA GAS PLANT</t>
  </si>
  <si>
    <t>Rewind/Overhaul</t>
  </si>
  <si>
    <t>Portable Fire Pumps - 28Nos</t>
  </si>
  <si>
    <t>Heavy Duty 12V CAT Batteries 16NOS</t>
  </si>
  <si>
    <t>HVAC Condenser Fan Motor 3NOS</t>
  </si>
  <si>
    <t>7.5KW Compressor Fan Motor</t>
  </si>
  <si>
    <t>50HP Siemens Electric Motor 5NOS</t>
  </si>
  <si>
    <t>40HP SIEMENS ELECTRIC MOTOR</t>
  </si>
  <si>
    <t>NI-CD ALKALINE BATTERIES 50NOS</t>
  </si>
  <si>
    <t>4KW FLKO Electric Motor 4NOS</t>
  </si>
  <si>
    <t>G3512 ALTERNATOR</t>
  </si>
  <si>
    <t>3.9KW FAN ELECTRIC MOTOR SIEMENS 1NO</t>
  </si>
  <si>
    <t>25HP Siemens Electric Motor</t>
  </si>
  <si>
    <t>22KW Brook Croupton Electric Motor</t>
  </si>
  <si>
    <t>225KW LOHER ELECTRIC MOTOR</t>
  </si>
  <si>
    <t>7.5HP SUMO PUMP</t>
  </si>
  <si>
    <t>185KW LOHER ELECTRIC MOTOR</t>
  </si>
  <si>
    <t>11KW ABB ELECTRIC MOTOR</t>
  </si>
  <si>
    <t>Solar Turbine Lube Oil Pump</t>
  </si>
  <si>
    <t>12V H/D Cat Batteries</t>
  </si>
  <si>
    <t>40HP Nema Premium Electric Motor</t>
  </si>
  <si>
    <t>Heavy Duty CAT Batteries(Old)</t>
  </si>
  <si>
    <t>CRANE ELECTRIC MOTOR</t>
  </si>
  <si>
    <t>75KW ELECTRIC MOTOR</t>
  </si>
  <si>
    <t>200KW ELECTRIC MOTOR</t>
  </si>
  <si>
    <t>4KW ABB ELECTRIC MOTOR</t>
  </si>
  <si>
    <t>082KW CARRIER ELECTRIC MOTORS</t>
  </si>
  <si>
    <t>GRINDER WINDING COIL</t>
  </si>
  <si>
    <t>22KW ABB Electric Motor 2NOS</t>
  </si>
  <si>
    <t>Repair of G342 Automatic Clutch</t>
  </si>
  <si>
    <t>G3306 Spark plugs</t>
  </si>
  <si>
    <t>D3304 KICK STARTER</t>
  </si>
  <si>
    <t>1'' X 300 CONTROL VALVE</t>
  </si>
  <si>
    <t>2'' X 150 CONTROL VALVE</t>
  </si>
  <si>
    <t>FCF</t>
  </si>
  <si>
    <t>REPAIR AND RETURN OVERHAULED EQUIPMENT TO REDUCE SPDC INVENTORY BY 30% - BY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</si>
</sst>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d\.m\.yy;@"/>
    <numFmt numFmtId="166" formatCode="dd\-mmm\-yy"/>
  </numFmts>
  <fonts count="17">
    <font>
      <sz val="11"/>
      <color theme="1"/>
      <name val="Calibri"/>
      <charset val="134"/>
      <scheme val="minor"/>
    </font>
    <font>
      <b/>
      <sz val="9"/>
      <color rgb="FF0A0AFE"/>
      <name val="Calibri"/>
      <family val="2"/>
      <scheme val="minor"/>
    </font>
    <font>
      <b/>
      <sz val="9"/>
      <name val="Arial Narrow"/>
      <family val="2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 Light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Calibri Light"/>
      <family val="2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2"/>
      <color theme="1"/>
      <name val="Calibri Light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164" fontId="16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</cellStyleXfs>
  <cellXfs count="71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>
      <alignment vertical="center"/>
    </xf>
    <xf numFmtId="49" fontId="1" fillId="3" borderId="1" xfId="3" applyNumberFormat="1" applyFont="1" applyFill="1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165" fontId="3" fillId="2" borderId="1" xfId="0" applyNumberFormat="1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/>
    <xf numFmtId="0" fontId="4" fillId="2" borderId="1" xfId="0" applyFont="1" applyFill="1" applyBorder="1" applyAlignment="1"/>
    <xf numFmtId="165" fontId="0" fillId="2" borderId="1" xfId="0" applyNumberFormat="1" applyFill="1" applyBorder="1" applyAlignment="1"/>
    <xf numFmtId="0" fontId="5" fillId="2" borderId="1" xfId="2" applyFont="1" applyFill="1" applyBorder="1" applyAlignment="1">
      <alignment vertical="center" wrapText="1"/>
    </xf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2" xfId="0" applyFill="1" applyBorder="1">
      <alignment vertical="center"/>
    </xf>
    <xf numFmtId="0" fontId="0" fillId="2" borderId="1" xfId="0" applyFont="1" applyFill="1" applyBorder="1" applyAlignment="1">
      <alignment vertical="top" wrapText="1"/>
    </xf>
    <xf numFmtId="0" fontId="6" fillId="2" borderId="1" xfId="0" applyFont="1" applyFill="1" applyBorder="1">
      <alignment vertical="center"/>
    </xf>
    <xf numFmtId="0" fontId="5" fillId="2" borderId="1" xfId="0" applyFont="1" applyFill="1" applyBorder="1" applyAlignment="1"/>
    <xf numFmtId="14" fontId="6" fillId="2" borderId="1" xfId="0" applyNumberFormat="1" applyFont="1" applyFill="1" applyBorder="1" applyAlignment="1">
      <alignment horizontal="left" vertical="center"/>
    </xf>
    <xf numFmtId="164" fontId="6" fillId="2" borderId="1" xfId="1" applyFont="1" applyFill="1" applyBorder="1">
      <alignment vertical="center"/>
    </xf>
    <xf numFmtId="0" fontId="5" fillId="2" borderId="2" xfId="0" applyFont="1" applyFill="1" applyBorder="1" applyAlignment="1"/>
    <xf numFmtId="0" fontId="6" fillId="2" borderId="1" xfId="0" applyFont="1" applyFill="1" applyBorder="1" applyAlignment="1"/>
    <xf numFmtId="0" fontId="0" fillId="2" borderId="1" xfId="0" applyFill="1" applyBorder="1">
      <alignment vertical="center"/>
    </xf>
    <xf numFmtId="166" fontId="2" fillId="3" borderId="1" xfId="4" applyNumberFormat="1" applyFont="1" applyFill="1" applyBorder="1" applyAlignment="1">
      <alignment horizontal="center" vertical="center" wrapText="1"/>
    </xf>
    <xf numFmtId="0" fontId="2" fillId="3" borderId="3" xfId="4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164" fontId="2" fillId="3" borderId="5" xfId="1" applyFont="1" applyFill="1" applyBorder="1" applyAlignment="1" applyProtection="1">
      <alignment horizontal="left" vertical="center" wrapText="1"/>
    </xf>
    <xf numFmtId="164" fontId="8" fillId="3" borderId="4" xfId="1" applyFont="1" applyFill="1" applyBorder="1" applyAlignment="1">
      <alignment vertical="center" wrapText="1"/>
    </xf>
    <xf numFmtId="164" fontId="7" fillId="3" borderId="6" xfId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3" fillId="2" borderId="7" xfId="0" applyFont="1" applyFill="1" applyBorder="1" applyAlignment="1"/>
    <xf numFmtId="4" fontId="3" fillId="2" borderId="8" xfId="0" applyNumberFormat="1" applyFont="1" applyFill="1" applyBorder="1" applyAlignment="1"/>
    <xf numFmtId="4" fontId="3" fillId="2" borderId="9" xfId="0" applyNumberFormat="1" applyFont="1" applyFill="1" applyBorder="1" applyAlignment="1"/>
    <xf numFmtId="164" fontId="3" fillId="2" borderId="10" xfId="1" applyFont="1" applyFill="1" applyBorder="1" applyAlignment="1"/>
    <xf numFmtId="164" fontId="0" fillId="2" borderId="8" xfId="1" applyFont="1" applyFill="1" applyBorder="1" applyAlignment="1"/>
    <xf numFmtId="164" fontId="0" fillId="2" borderId="6" xfId="1" applyFont="1" applyFill="1" applyBorder="1" applyAlignment="1"/>
    <xf numFmtId="0" fontId="3" fillId="2" borderId="11" xfId="0" applyFont="1" applyFill="1" applyBorder="1" applyAlignment="1"/>
    <xf numFmtId="4" fontId="3" fillId="2" borderId="1" xfId="0" applyNumberFormat="1" applyFont="1" applyFill="1" applyBorder="1" applyAlignment="1"/>
    <xf numFmtId="164" fontId="3" fillId="2" borderId="1" xfId="1" applyFont="1" applyFill="1" applyBorder="1" applyAlignment="1"/>
    <xf numFmtId="164" fontId="0" fillId="2" borderId="1" xfId="1" applyFont="1" applyFill="1" applyBorder="1" applyAlignment="1"/>
    <xf numFmtId="0" fontId="0" fillId="2" borderId="7" xfId="0" applyFill="1" applyBorder="1" applyAlignment="1"/>
    <xf numFmtId="4" fontId="0" fillId="2" borderId="8" xfId="0" applyNumberFormat="1" applyFill="1" applyBorder="1" applyAlignment="1"/>
    <xf numFmtId="4" fontId="0" fillId="2" borderId="9" xfId="0" applyNumberFormat="1" applyFill="1" applyBorder="1" applyAlignment="1"/>
    <xf numFmtId="164" fontId="0" fillId="2" borderId="10" xfId="1" applyFont="1" applyFill="1" applyBorder="1" applyAlignment="1"/>
    <xf numFmtId="43" fontId="9" fillId="2" borderId="8" xfId="1" applyNumberFormat="1" applyFont="1" applyFill="1" applyBorder="1" applyAlignment="1"/>
    <xf numFmtId="164" fontId="0" fillId="2" borderId="1" xfId="1" applyFont="1" applyFill="1" applyBorder="1">
      <alignment vertical="center"/>
    </xf>
    <xf numFmtId="43" fontId="10" fillId="2" borderId="1" xfId="1" applyNumberFormat="1" applyFont="1" applyFill="1" applyBorder="1" applyAlignment="1"/>
    <xf numFmtId="164" fontId="9" fillId="2" borderId="1" xfId="1" applyFont="1" applyFill="1" applyBorder="1">
      <alignment vertical="center"/>
    </xf>
    <xf numFmtId="43" fontId="2" fillId="3" borderId="1" xfId="1" applyNumberFormat="1" applyFont="1" applyFill="1" applyBorder="1" applyAlignment="1" applyProtection="1">
      <alignment horizontal="center" vertical="center" wrapText="1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2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3" fillId="2" borderId="12" xfId="0" applyFont="1" applyFill="1" applyBorder="1">
      <alignment vertical="center"/>
    </xf>
    <xf numFmtId="0" fontId="13" fillId="2" borderId="13" xfId="0" applyFont="1" applyFill="1" applyBorder="1">
      <alignment vertical="center"/>
    </xf>
    <xf numFmtId="0" fontId="13" fillId="2" borderId="13" xfId="0" applyFont="1" applyFill="1" applyBorder="1" applyAlignment="1">
      <alignment horizontal="left" vertical="center"/>
    </xf>
    <xf numFmtId="0" fontId="13" fillId="2" borderId="14" xfId="0" applyFont="1" applyFill="1" applyBorder="1" applyAlignment="1">
      <alignment horizontal="left" vertical="center"/>
    </xf>
    <xf numFmtId="0" fontId="13" fillId="2" borderId="15" xfId="0" applyFont="1" applyFill="1" applyBorder="1">
      <alignment vertical="center"/>
    </xf>
    <xf numFmtId="43" fontId="6" fillId="2" borderId="16" xfId="1" applyNumberFormat="1" applyFont="1" applyFill="1" applyBorder="1" applyAlignment="1" applyProtection="1"/>
    <xf numFmtId="0" fontId="6" fillId="2" borderId="1" xfId="0" applyFont="1" applyFill="1" applyBorder="1" applyAlignment="1">
      <alignment horizontal="left" vertical="center"/>
    </xf>
    <xf numFmtId="0" fontId="14" fillId="2" borderId="1" xfId="0" applyFont="1" applyFill="1" applyBorder="1">
      <alignment vertical="center"/>
    </xf>
    <xf numFmtId="164" fontId="14" fillId="2" borderId="1" xfId="1" applyFont="1" applyFill="1" applyBorder="1">
      <alignment vertical="center"/>
    </xf>
    <xf numFmtId="0" fontId="14" fillId="2" borderId="1" xfId="0" applyFont="1" applyFill="1" applyBorder="1" applyAlignment="1"/>
    <xf numFmtId="0" fontId="6" fillId="2" borderId="1" xfId="0" applyFont="1" applyFill="1" applyBorder="1">
      <alignment vertical="center"/>
    </xf>
    <xf numFmtId="164" fontId="6" fillId="2" borderId="1" xfId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164" fontId="14" fillId="2" borderId="1" xfId="1" applyFont="1" applyFill="1" applyBorder="1">
      <alignment vertical="center"/>
    </xf>
  </cellXfs>
  <cellStyles count="5">
    <cellStyle name="Comma" xfId="1" builtinId="3"/>
    <cellStyle name="Normal" xfId="0" builtinId="0"/>
    <cellStyle name="Normal 2" xfId="3" xr:uid="{00000000-0005-0000-0000-000021000000}"/>
    <cellStyle name="Normal 3" xfId="4" xr:uid="{00000000-0005-0000-0000-000026000000}"/>
    <cellStyle name="Normal 4" xfId="2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zoomScaleSheetLayoutView="100" workbookViewId="0">
      <selection activeCell="F7" sqref="F7"/>
    </sheetView>
  </sheetViews>
  <sheetFormatPr defaultColWidth="9.1796875" defaultRowHeight="14.5"/>
  <cols>
    <col min="1" max="1" width="9.1796875" style="53"/>
    <col min="2" max="2" width="58.453125" style="53" customWidth="1"/>
    <col min="3" max="3" width="22.7265625" style="53" customWidth="1"/>
    <col min="4" max="4" width="15.26953125" style="53" customWidth="1"/>
    <col min="5" max="5" width="16.54296875" style="54" customWidth="1"/>
    <col min="6" max="6" width="15" style="54" customWidth="1"/>
    <col min="7" max="7" width="24.81640625" style="53" customWidth="1"/>
    <col min="8" max="16384" width="9.1796875" style="53"/>
  </cols>
  <sheetData>
    <row r="1" spans="1:7" s="52" customFormat="1" ht="18.5">
      <c r="B1" s="52" t="s">
        <v>99</v>
      </c>
      <c r="E1" s="55"/>
      <c r="F1" s="55"/>
    </row>
    <row r="2" spans="1:7">
      <c r="A2" s="56" t="s">
        <v>0</v>
      </c>
      <c r="B2" s="57" t="s">
        <v>1</v>
      </c>
      <c r="C2" s="57" t="s">
        <v>2</v>
      </c>
      <c r="D2" s="57" t="s">
        <v>3</v>
      </c>
      <c r="E2" s="58" t="s">
        <v>4</v>
      </c>
      <c r="F2" s="59" t="s">
        <v>5</v>
      </c>
      <c r="G2" s="60" t="s">
        <v>6</v>
      </c>
    </row>
    <row r="3" spans="1:7" ht="25" customHeight="1">
      <c r="A3" s="19">
        <v>1</v>
      </c>
      <c r="B3" s="24" t="s">
        <v>7</v>
      </c>
      <c r="C3" s="19"/>
      <c r="D3" s="19" t="s">
        <v>8</v>
      </c>
      <c r="E3" s="21">
        <v>43406</v>
      </c>
      <c r="F3" s="21">
        <v>43487</v>
      </c>
      <c r="G3" s="61">
        <v>4368.1000000000004</v>
      </c>
    </row>
    <row r="4" spans="1:7" ht="25" customHeight="1">
      <c r="A4" s="19">
        <v>2</v>
      </c>
      <c r="B4" s="24" t="s">
        <v>9</v>
      </c>
      <c r="C4" s="19"/>
      <c r="D4" s="19"/>
      <c r="E4" s="21">
        <v>43306</v>
      </c>
      <c r="F4" s="21">
        <v>43487</v>
      </c>
      <c r="G4" s="22">
        <v>44893.34</v>
      </c>
    </row>
    <row r="5" spans="1:7" ht="25" customHeight="1">
      <c r="A5" s="19">
        <v>3</v>
      </c>
      <c r="B5" s="20" t="s">
        <v>10</v>
      </c>
      <c r="C5" s="19"/>
      <c r="D5" s="19"/>
      <c r="E5" s="62"/>
      <c r="F5" s="62"/>
      <c r="G5" s="22">
        <v>6000</v>
      </c>
    </row>
    <row r="6" spans="1:7" ht="25" customHeight="1">
      <c r="A6" s="19"/>
      <c r="B6" s="14"/>
      <c r="C6" s="19"/>
      <c r="D6" s="19"/>
      <c r="E6" s="62"/>
      <c r="F6" s="62"/>
      <c r="G6" s="22"/>
    </row>
    <row r="7" spans="1:7" ht="25" customHeight="1">
      <c r="A7" s="19"/>
      <c r="B7" s="20"/>
      <c r="C7" s="19"/>
      <c r="D7" s="19"/>
      <c r="E7" s="62"/>
      <c r="F7" s="62"/>
      <c r="G7" s="22"/>
    </row>
    <row r="8" spans="1:7" ht="25" customHeight="1">
      <c r="A8" s="19"/>
      <c r="B8" s="24"/>
      <c r="C8" s="19"/>
      <c r="D8" s="63" t="s">
        <v>11</v>
      </c>
      <c r="E8" s="62"/>
      <c r="F8" s="62"/>
      <c r="G8" s="64">
        <f>SUM(G3:G5)</f>
        <v>55261.439999999995</v>
      </c>
    </row>
    <row r="9" spans="1:7" ht="25" customHeight="1">
      <c r="A9" s="19"/>
      <c r="B9" s="24"/>
      <c r="C9" s="19"/>
      <c r="D9" s="19"/>
      <c r="E9" s="62"/>
      <c r="F9" s="62"/>
      <c r="G9" s="22"/>
    </row>
    <row r="10" spans="1:7" ht="25" customHeight="1">
      <c r="A10" s="19"/>
      <c r="B10" s="65" t="s">
        <v>12</v>
      </c>
      <c r="C10" s="19"/>
      <c r="D10" s="19"/>
      <c r="E10" s="62"/>
      <c r="F10" s="62"/>
      <c r="G10" s="22"/>
    </row>
    <row r="11" spans="1:7" ht="15.5">
      <c r="A11" s="19">
        <v>4</v>
      </c>
      <c r="B11" s="24" t="s">
        <v>13</v>
      </c>
      <c r="C11" s="19" t="s">
        <v>14</v>
      </c>
      <c r="D11" s="19" t="s">
        <v>15</v>
      </c>
      <c r="E11" s="21"/>
      <c r="F11" s="21"/>
      <c r="G11" s="22">
        <v>222492.89</v>
      </c>
    </row>
    <row r="12" spans="1:7" ht="15.5">
      <c r="A12" s="19">
        <v>5</v>
      </c>
      <c r="B12" s="66" t="s">
        <v>16</v>
      </c>
      <c r="C12" s="19" t="s">
        <v>14</v>
      </c>
      <c r="D12" s="19" t="s">
        <v>15</v>
      </c>
      <c r="E12" s="21"/>
      <c r="F12" s="21"/>
      <c r="G12" s="22">
        <v>7271.23</v>
      </c>
    </row>
    <row r="13" spans="1:7" ht="15.5">
      <c r="A13" s="19">
        <v>6</v>
      </c>
      <c r="B13" s="24" t="s">
        <v>17</v>
      </c>
      <c r="C13" s="19" t="s">
        <v>14</v>
      </c>
      <c r="D13" s="19" t="s">
        <v>15</v>
      </c>
      <c r="E13" s="21"/>
      <c r="F13" s="21"/>
      <c r="G13" s="22">
        <f>2*25435.76</f>
        <v>50871.519999999997</v>
      </c>
    </row>
    <row r="14" spans="1:7" ht="15.5">
      <c r="A14" s="19">
        <v>7</v>
      </c>
      <c r="B14" s="24" t="s">
        <v>18</v>
      </c>
      <c r="C14" s="19" t="s">
        <v>14</v>
      </c>
      <c r="D14" s="19" t="s">
        <v>15</v>
      </c>
      <c r="E14" s="21"/>
      <c r="F14" s="21"/>
      <c r="G14" s="22">
        <f>6466.71*2</f>
        <v>12933.42</v>
      </c>
    </row>
    <row r="15" spans="1:7" customFormat="1" ht="15.5">
      <c r="A15" s="66">
        <v>8</v>
      </c>
      <c r="B15" s="24" t="s">
        <v>19</v>
      </c>
      <c r="C15" s="19" t="s">
        <v>14</v>
      </c>
      <c r="D15" s="19" t="s">
        <v>20</v>
      </c>
      <c r="E15" s="66"/>
      <c r="F15" s="66"/>
      <c r="G15" s="67">
        <f>2*6466.71</f>
        <v>12933.42</v>
      </c>
    </row>
    <row r="16" spans="1:7" customFormat="1" ht="15.5">
      <c r="A16" s="68"/>
      <c r="B16" s="24"/>
      <c r="C16" s="68"/>
      <c r="D16" s="68"/>
      <c r="E16" s="68"/>
      <c r="F16" s="68"/>
      <c r="G16" s="67"/>
    </row>
    <row r="17" spans="1:7" customFormat="1" ht="15.5">
      <c r="A17" s="66"/>
      <c r="B17" s="66"/>
      <c r="C17" s="66"/>
      <c r="D17" s="63" t="s">
        <v>11</v>
      </c>
      <c r="E17" s="69"/>
      <c r="F17" s="69"/>
      <c r="G17" s="70">
        <f ca="1">SUM(G11:G17)</f>
        <v>306502.48</v>
      </c>
    </row>
    <row r="18" spans="1:7" customFormat="1" ht="15.5">
      <c r="A18" s="68"/>
      <c r="B18" s="68"/>
      <c r="C18" s="68"/>
      <c r="D18" s="63" t="s">
        <v>98</v>
      </c>
      <c r="E18" s="68"/>
      <c r="F18" s="68"/>
      <c r="G18" s="70">
        <v>80000</v>
      </c>
    </row>
    <row r="19" spans="1:7" customFormat="1" ht="15.5">
      <c r="A19" s="68"/>
      <c r="B19" s="68"/>
      <c r="C19" s="68"/>
      <c r="D19" s="68"/>
      <c r="E19" s="68"/>
      <c r="F19" s="68"/>
      <c r="G19" s="68"/>
    </row>
    <row r="20" spans="1:7" ht="15.5">
      <c r="A20" s="68"/>
      <c r="B20" s="68"/>
      <c r="C20" s="68"/>
      <c r="D20" s="68"/>
      <c r="E20" s="68"/>
      <c r="F20" s="68"/>
      <c r="G20" s="68"/>
    </row>
    <row r="21" spans="1:7" ht="15.5">
      <c r="A21" s="68"/>
      <c r="B21" s="68"/>
      <c r="C21" s="68"/>
      <c r="D21" s="68"/>
      <c r="E21" s="68"/>
      <c r="F21" s="68"/>
      <c r="G21" s="68"/>
    </row>
  </sheetData>
  <pageMargins left="0.75" right="0.75" top="1" bottom="1" header="0.51180555555555596" footer="0.51180555555555596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31" workbookViewId="0">
      <selection activeCell="J43" sqref="J43"/>
    </sheetView>
  </sheetViews>
  <sheetFormatPr defaultColWidth="9.1796875" defaultRowHeight="14.5"/>
  <cols>
    <col min="1" max="1" width="3.54296875" customWidth="1"/>
    <col min="2" max="2" width="35.81640625" customWidth="1"/>
    <col min="3" max="3" width="16" customWidth="1"/>
    <col min="4" max="4" width="20" customWidth="1"/>
    <col min="5" max="5" width="9.54296875"/>
    <col min="6" max="6" width="21.54296875" customWidth="1"/>
    <col min="7" max="7" width="18.1796875" customWidth="1"/>
    <col min="8" max="8" width="12.26953125" customWidth="1"/>
    <col min="9" max="9" width="13" customWidth="1"/>
    <col min="10" max="10" width="6.81640625" customWidth="1"/>
    <col min="11" max="11" width="14.26953125" customWidth="1"/>
    <col min="12" max="12" width="11.453125" customWidth="1"/>
    <col min="13" max="13" width="11" customWidth="1"/>
    <col min="14" max="14" width="19.81640625" customWidth="1"/>
    <col min="15" max="15" width="13.54296875"/>
    <col min="16" max="16" width="26.26953125" customWidth="1"/>
  </cols>
  <sheetData>
    <row r="1" spans="1:17" s="1" customFormat="1" ht="55" customHeight="1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26" t="s">
        <v>28</v>
      </c>
      <c r="J1" s="27" t="s">
        <v>29</v>
      </c>
      <c r="K1" s="28" t="s">
        <v>30</v>
      </c>
      <c r="L1" s="28" t="s">
        <v>31</v>
      </c>
      <c r="M1" s="29" t="s">
        <v>32</v>
      </c>
      <c r="N1" s="30" t="s">
        <v>33</v>
      </c>
      <c r="O1" s="31" t="s">
        <v>34</v>
      </c>
      <c r="P1" s="32" t="s">
        <v>35</v>
      </c>
      <c r="Q1" s="51" t="s">
        <v>36</v>
      </c>
    </row>
    <row r="2" spans="1:17" ht="23" customHeight="1">
      <c r="A2" s="5">
        <v>1</v>
      </c>
      <c r="B2" s="6" t="s">
        <v>37</v>
      </c>
      <c r="C2" s="7" t="s">
        <v>38</v>
      </c>
      <c r="D2" s="7"/>
      <c r="E2" s="6">
        <v>22654640</v>
      </c>
      <c r="F2" s="6" t="s">
        <v>39</v>
      </c>
      <c r="G2" s="6" t="s">
        <v>40</v>
      </c>
      <c r="H2" s="8">
        <v>43213</v>
      </c>
      <c r="I2" s="8">
        <v>43251</v>
      </c>
      <c r="J2" s="33">
        <v>1</v>
      </c>
      <c r="K2" s="34">
        <v>1216</v>
      </c>
      <c r="L2" s="35">
        <v>1216</v>
      </c>
      <c r="M2" s="36">
        <v>3938.41</v>
      </c>
      <c r="N2" s="37">
        <f>M2*J2</f>
        <v>3938.41</v>
      </c>
      <c r="O2" s="38">
        <f t="shared" ref="O2:O6" si="0">N2-L2</f>
        <v>2722.41</v>
      </c>
      <c r="P2" s="6" t="s">
        <v>41</v>
      </c>
      <c r="Q2" s="5"/>
    </row>
    <row r="3" spans="1:17">
      <c r="A3" s="5">
        <v>2</v>
      </c>
      <c r="B3" s="6" t="s">
        <v>37</v>
      </c>
      <c r="C3" s="7" t="s">
        <v>42</v>
      </c>
      <c r="D3" s="7"/>
      <c r="E3" s="6">
        <v>22655078</v>
      </c>
      <c r="F3" s="6" t="s">
        <v>39</v>
      </c>
      <c r="G3" s="6" t="s">
        <v>40</v>
      </c>
      <c r="H3" s="8">
        <v>43213</v>
      </c>
      <c r="I3" s="8">
        <v>43315</v>
      </c>
      <c r="J3" s="39">
        <v>1</v>
      </c>
      <c r="K3" s="40">
        <v>0</v>
      </c>
      <c r="L3" s="40">
        <v>0</v>
      </c>
      <c r="M3" s="41">
        <v>3938.41</v>
      </c>
      <c r="N3" s="42">
        <f>M3*J3</f>
        <v>3938.41</v>
      </c>
      <c r="O3" s="42">
        <f t="shared" si="0"/>
        <v>3938.41</v>
      </c>
      <c r="P3" s="6" t="s">
        <v>41</v>
      </c>
      <c r="Q3" s="5"/>
    </row>
    <row r="4" spans="1:17">
      <c r="A4" s="5">
        <v>3</v>
      </c>
      <c r="B4" s="9" t="s">
        <v>43</v>
      </c>
      <c r="C4" s="10"/>
      <c r="D4" s="10">
        <v>1001728894</v>
      </c>
      <c r="E4" s="9">
        <v>22506445</v>
      </c>
      <c r="F4" s="9" t="s">
        <v>44</v>
      </c>
      <c r="G4" s="9" t="s">
        <v>45</v>
      </c>
      <c r="H4" s="11">
        <v>43573</v>
      </c>
      <c r="I4" s="11">
        <v>43580</v>
      </c>
      <c r="J4" s="9">
        <v>4</v>
      </c>
      <c r="K4" s="5">
        <v>0</v>
      </c>
      <c r="L4" s="5">
        <v>0</v>
      </c>
      <c r="M4" s="5">
        <v>276.95</v>
      </c>
      <c r="N4" s="42">
        <f t="shared" ref="N4:N9" si="1">M4*J4</f>
        <v>1107.8</v>
      </c>
      <c r="O4" s="42">
        <f t="shared" si="0"/>
        <v>1107.8</v>
      </c>
      <c r="P4" s="5"/>
      <c r="Q4" s="5"/>
    </row>
    <row r="5" spans="1:17" s="2" customFormat="1">
      <c r="A5" s="5">
        <v>5</v>
      </c>
      <c r="B5" s="9" t="s">
        <v>46</v>
      </c>
      <c r="C5" s="10"/>
      <c r="D5" s="10"/>
      <c r="E5" s="12">
        <v>22685662</v>
      </c>
      <c r="F5" s="9" t="s">
        <v>47</v>
      </c>
      <c r="G5" s="9" t="s">
        <v>48</v>
      </c>
      <c r="H5" s="13">
        <v>43362</v>
      </c>
      <c r="I5" s="13">
        <v>43378</v>
      </c>
      <c r="J5" s="43">
        <v>1</v>
      </c>
      <c r="K5" s="44">
        <v>4568</v>
      </c>
      <c r="L5" s="45">
        <v>4568</v>
      </c>
      <c r="M5" s="46"/>
      <c r="N5" s="37">
        <f t="shared" si="1"/>
        <v>0</v>
      </c>
      <c r="O5" s="38">
        <f t="shared" si="0"/>
        <v>-4568</v>
      </c>
      <c r="P5" s="9" t="s">
        <v>49</v>
      </c>
      <c r="Q5" s="5"/>
    </row>
    <row r="6" spans="1:17" s="2" customFormat="1">
      <c r="A6" s="5">
        <v>6</v>
      </c>
      <c r="B6" s="9" t="s">
        <v>46</v>
      </c>
      <c r="C6" s="10"/>
      <c r="D6" s="10"/>
      <c r="E6" s="12">
        <v>22704322</v>
      </c>
      <c r="F6" s="9" t="s">
        <v>50</v>
      </c>
      <c r="G6" s="9" t="s">
        <v>48</v>
      </c>
      <c r="H6" s="13">
        <v>43416</v>
      </c>
      <c r="I6" s="13">
        <v>43452</v>
      </c>
      <c r="J6" s="9">
        <v>1</v>
      </c>
      <c r="K6" s="5">
        <v>79.209999999999994</v>
      </c>
      <c r="L6" s="5">
        <v>79.209999999999994</v>
      </c>
      <c r="M6" s="5"/>
      <c r="N6" s="5"/>
      <c r="O6" s="38">
        <f t="shared" si="0"/>
        <v>-79.209999999999994</v>
      </c>
      <c r="P6" s="9" t="s">
        <v>51</v>
      </c>
      <c r="Q6" s="5"/>
    </row>
    <row r="7" spans="1:17" s="2" customFormat="1">
      <c r="A7" s="5">
        <v>7</v>
      </c>
      <c r="B7" s="9" t="s">
        <v>46</v>
      </c>
      <c r="C7" s="10"/>
      <c r="D7" s="10"/>
      <c r="E7" s="12">
        <v>22737516</v>
      </c>
      <c r="F7" s="9" t="s">
        <v>52</v>
      </c>
      <c r="G7" s="9" t="s">
        <v>48</v>
      </c>
      <c r="H7" s="13">
        <v>43486</v>
      </c>
      <c r="I7" s="13">
        <v>43486</v>
      </c>
      <c r="J7" s="9">
        <v>1</v>
      </c>
      <c r="K7" s="5">
        <v>152</v>
      </c>
      <c r="L7" s="5">
        <v>152</v>
      </c>
      <c r="M7" s="5"/>
      <c r="N7" s="5"/>
      <c r="O7" s="5">
        <v>152</v>
      </c>
      <c r="P7" s="9" t="s">
        <v>53</v>
      </c>
      <c r="Q7" s="5"/>
    </row>
    <row r="8" spans="1:17" s="2" customFormat="1">
      <c r="A8" s="5">
        <v>8</v>
      </c>
      <c r="B8" s="9" t="s">
        <v>46</v>
      </c>
      <c r="C8" s="10"/>
      <c r="D8" s="10"/>
      <c r="E8" s="9">
        <v>22737573</v>
      </c>
      <c r="F8" s="9" t="s">
        <v>54</v>
      </c>
      <c r="G8" s="9" t="s">
        <v>55</v>
      </c>
      <c r="H8" s="13">
        <v>43487</v>
      </c>
      <c r="I8" s="11">
        <v>43546</v>
      </c>
      <c r="J8" s="9">
        <v>3</v>
      </c>
      <c r="K8" s="5"/>
      <c r="L8" s="5"/>
      <c r="M8" s="5"/>
      <c r="N8" s="5"/>
      <c r="O8" s="5"/>
      <c r="P8" s="5"/>
      <c r="Q8" s="5"/>
    </row>
    <row r="9" spans="1:17" s="2" customFormat="1">
      <c r="A9" s="5">
        <v>9</v>
      </c>
      <c r="B9" s="9" t="s">
        <v>46</v>
      </c>
      <c r="C9" s="10"/>
      <c r="D9" s="10">
        <v>1000816657</v>
      </c>
      <c r="E9" s="9">
        <v>22740978</v>
      </c>
      <c r="F9" s="9" t="s">
        <v>50</v>
      </c>
      <c r="G9" s="9" t="s">
        <v>56</v>
      </c>
      <c r="H9" s="11">
        <v>43509</v>
      </c>
      <c r="I9" s="11">
        <v>43509</v>
      </c>
      <c r="J9" s="9">
        <v>1</v>
      </c>
      <c r="K9" s="5"/>
      <c r="L9" s="5"/>
      <c r="M9" s="42">
        <v>1779.87</v>
      </c>
      <c r="N9" s="37">
        <f t="shared" si="1"/>
        <v>1779.87</v>
      </c>
      <c r="O9" s="38">
        <f>N9-L9</f>
        <v>1779.87</v>
      </c>
      <c r="P9" s="5"/>
      <c r="Q9" s="5"/>
    </row>
    <row r="10" spans="1:17" s="2" customFormat="1">
      <c r="A10" s="5">
        <v>10</v>
      </c>
      <c r="B10" s="9" t="s">
        <v>46</v>
      </c>
      <c r="C10" s="10" t="s">
        <v>57</v>
      </c>
      <c r="D10" s="10">
        <v>100125400</v>
      </c>
      <c r="E10" s="9">
        <v>22741986</v>
      </c>
      <c r="F10" s="9" t="s">
        <v>44</v>
      </c>
      <c r="G10" s="9" t="s">
        <v>48</v>
      </c>
      <c r="H10" s="11">
        <v>43516</v>
      </c>
      <c r="I10" s="11">
        <v>43529</v>
      </c>
      <c r="J10" s="9">
        <v>4</v>
      </c>
      <c r="K10" s="5"/>
      <c r="L10" s="5"/>
      <c r="M10" s="5"/>
      <c r="N10" s="5"/>
      <c r="O10" s="5"/>
      <c r="P10" s="5"/>
      <c r="Q10" s="5"/>
    </row>
    <row r="11" spans="1:17" s="2" customFormat="1">
      <c r="A11" s="5">
        <v>11</v>
      </c>
      <c r="B11" s="9" t="s">
        <v>46</v>
      </c>
      <c r="C11" s="10"/>
      <c r="D11" s="10"/>
      <c r="E11" s="9">
        <v>22756334</v>
      </c>
      <c r="F11" s="9" t="s">
        <v>44</v>
      </c>
      <c r="G11" s="9" t="s">
        <v>58</v>
      </c>
      <c r="H11" s="11">
        <v>43585</v>
      </c>
      <c r="I11" s="11">
        <v>43633</v>
      </c>
      <c r="J11" s="9">
        <v>1</v>
      </c>
      <c r="K11" s="5"/>
      <c r="L11" s="5"/>
      <c r="M11" s="5"/>
      <c r="N11" s="5"/>
      <c r="O11" s="5"/>
      <c r="P11" s="5"/>
      <c r="Q11" s="5"/>
    </row>
    <row r="12" spans="1:17" s="2" customFormat="1">
      <c r="A12" s="5">
        <v>12</v>
      </c>
      <c r="B12" s="9" t="s">
        <v>46</v>
      </c>
      <c r="C12" s="10"/>
      <c r="D12" s="10"/>
      <c r="E12" s="9">
        <v>22756334</v>
      </c>
      <c r="F12" s="9" t="s">
        <v>44</v>
      </c>
      <c r="G12" s="9" t="s">
        <v>58</v>
      </c>
      <c r="H12" s="11">
        <v>43587</v>
      </c>
      <c r="I12" s="11">
        <v>43594</v>
      </c>
      <c r="J12" s="9">
        <v>2</v>
      </c>
      <c r="K12" s="5"/>
      <c r="L12" s="5"/>
      <c r="M12" s="5"/>
      <c r="N12" s="5"/>
      <c r="O12" s="5"/>
      <c r="P12" s="5"/>
      <c r="Q12" s="5"/>
    </row>
    <row r="13" spans="1:17" s="2" customFormat="1">
      <c r="A13" s="5">
        <v>13</v>
      </c>
      <c r="B13" s="9" t="s">
        <v>59</v>
      </c>
      <c r="C13" s="10"/>
      <c r="D13" s="10"/>
      <c r="E13" s="12">
        <v>22654623</v>
      </c>
      <c r="F13" s="9" t="s">
        <v>60</v>
      </c>
      <c r="G13" s="9" t="s">
        <v>61</v>
      </c>
      <c r="H13" s="13"/>
      <c r="I13" s="13"/>
      <c r="J13" s="43"/>
      <c r="K13" s="5"/>
      <c r="L13" s="5"/>
      <c r="M13" s="5"/>
      <c r="N13" s="5"/>
      <c r="O13" s="5"/>
      <c r="P13" s="5"/>
      <c r="Q13" s="5"/>
    </row>
    <row r="14" spans="1:17" s="2" customFormat="1">
      <c r="A14" s="5">
        <v>14</v>
      </c>
      <c r="B14" s="9" t="s">
        <v>62</v>
      </c>
      <c r="C14" s="10" t="s">
        <v>63</v>
      </c>
      <c r="D14" s="10"/>
      <c r="E14" s="12">
        <v>22689135</v>
      </c>
      <c r="F14" s="9" t="s">
        <v>64</v>
      </c>
      <c r="G14" s="9" t="s">
        <v>65</v>
      </c>
      <c r="H14" s="13">
        <v>43353</v>
      </c>
      <c r="I14" s="13">
        <v>43398</v>
      </c>
      <c r="J14" s="43">
        <v>1</v>
      </c>
      <c r="L14" s="5"/>
      <c r="M14" s="5"/>
      <c r="N14" s="5"/>
      <c r="O14" s="5"/>
      <c r="P14" s="5"/>
      <c r="Q14" s="5"/>
    </row>
    <row r="15" spans="1:17" s="2" customFormat="1">
      <c r="A15" s="5">
        <v>15</v>
      </c>
      <c r="B15" s="14" t="s">
        <v>66</v>
      </c>
      <c r="C15" s="10"/>
      <c r="D15" s="10"/>
      <c r="E15" s="9"/>
      <c r="F15" s="9"/>
      <c r="G15" s="9"/>
      <c r="H15" s="11"/>
      <c r="I15" s="11"/>
      <c r="J15" s="9">
        <v>28</v>
      </c>
      <c r="K15" s="47">
        <v>835</v>
      </c>
      <c r="L15" s="48">
        <f>K15*J15</f>
        <v>23380</v>
      </c>
      <c r="M15" s="49">
        <v>48223.06</v>
      </c>
      <c r="N15" s="49">
        <f>M15*J15</f>
        <v>1350245.68</v>
      </c>
      <c r="O15" s="50">
        <f>N15-L15</f>
        <v>1326865.68</v>
      </c>
      <c r="P15" s="5"/>
      <c r="Q15" s="5"/>
    </row>
    <row r="16" spans="1:17" s="2" customFormat="1">
      <c r="A16" s="5">
        <v>16</v>
      </c>
      <c r="B16" s="15" t="s">
        <v>67</v>
      </c>
      <c r="C16" s="10"/>
      <c r="D16" s="10"/>
      <c r="E16" s="9"/>
      <c r="F16" s="9"/>
      <c r="G16" s="9"/>
      <c r="H16" s="11"/>
      <c r="I16" s="11"/>
      <c r="J16" s="9"/>
      <c r="K16" s="5"/>
      <c r="L16" s="5"/>
      <c r="M16" s="5"/>
      <c r="N16" s="5"/>
      <c r="O16" s="5"/>
      <c r="P16" s="5"/>
      <c r="Q16" s="5"/>
    </row>
    <row r="17" spans="1:17" s="2" customFormat="1">
      <c r="A17" s="5">
        <v>17</v>
      </c>
      <c r="B17" s="15" t="s">
        <v>68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s="2" customFormat="1">
      <c r="A18" s="5">
        <v>18</v>
      </c>
      <c r="B18" s="15" t="s">
        <v>69</v>
      </c>
      <c r="C18" s="5"/>
      <c r="D18" s="5"/>
      <c r="E18" s="5"/>
      <c r="F18" s="1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s="2" customFormat="1">
      <c r="A19" s="5">
        <v>19</v>
      </c>
      <c r="B19" s="15" t="s">
        <v>70</v>
      </c>
      <c r="C19" s="5"/>
      <c r="D19" s="5"/>
      <c r="E19" s="5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s="2" customFormat="1">
      <c r="A20" s="5">
        <v>20</v>
      </c>
      <c r="B20" s="15" t="s">
        <v>71</v>
      </c>
      <c r="C20" s="5"/>
      <c r="D20" s="5"/>
      <c r="E20" s="5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s="2" customFormat="1">
      <c r="A21" s="5">
        <v>21</v>
      </c>
      <c r="B21" s="15" t="s">
        <v>72</v>
      </c>
      <c r="C21" s="5"/>
      <c r="D21" s="5"/>
      <c r="E21" s="5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s="2" customFormat="1">
      <c r="A22" s="5">
        <v>22</v>
      </c>
      <c r="B22" s="15" t="s">
        <v>73</v>
      </c>
      <c r="C22" s="5"/>
      <c r="D22" s="5"/>
      <c r="E22" s="5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s="2" customFormat="1">
      <c r="A23" s="5">
        <v>23</v>
      </c>
      <c r="B23" s="15" t="s">
        <v>74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s="2" customFormat="1">
      <c r="B24" s="16" t="s">
        <v>75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5"/>
    </row>
    <row r="25" spans="1:17">
      <c r="A25" s="5"/>
      <c r="B25" s="15" t="s">
        <v>76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>
      <c r="A26" s="5"/>
      <c r="B26" s="18" t="s">
        <v>77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>
      <c r="A27" s="5"/>
      <c r="B27" s="15" t="s">
        <v>78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>
      <c r="A28" s="5"/>
      <c r="B28" s="15" t="s">
        <v>79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>
      <c r="A29" s="5"/>
      <c r="B29" s="15" t="s">
        <v>80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>
      <c r="A30" s="5"/>
      <c r="B30" s="15" t="s">
        <v>81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>
      <c r="A31" s="5"/>
      <c r="B31" s="15" t="s">
        <v>82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s="5"/>
      <c r="B32" s="15" t="s">
        <v>83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>
      <c r="A33" s="5"/>
      <c r="B33" s="15" t="s">
        <v>84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/>
      <c r="B34" s="15" t="s">
        <v>85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/>
      <c r="B35" s="15" t="s">
        <v>86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/>
      <c r="B36" s="15" t="s">
        <v>87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>
      <c r="A37" s="5"/>
      <c r="B37" s="15" t="s">
        <v>88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>
      <c r="A38" s="5"/>
      <c r="B38" s="15" t="s">
        <v>89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>
      <c r="A39" s="5"/>
      <c r="B39" s="15" t="s">
        <v>90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>
      <c r="A40" s="5"/>
      <c r="B40" s="15" t="s">
        <v>91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>
      <c r="A41" s="5"/>
      <c r="B41" s="15" t="s">
        <v>92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3" spans="1:17" ht="25" customHeight="1">
      <c r="A43" s="19">
        <v>10</v>
      </c>
      <c r="B43" s="20" t="s">
        <v>93</v>
      </c>
      <c r="C43" s="19" t="s">
        <v>14</v>
      </c>
      <c r="D43" s="19" t="s">
        <v>20</v>
      </c>
      <c r="E43" s="21"/>
      <c r="F43" s="21"/>
      <c r="G43" s="22"/>
    </row>
    <row r="44" spans="1:17" ht="25" customHeight="1">
      <c r="A44" s="19">
        <v>11</v>
      </c>
      <c r="B44" s="23" t="s">
        <v>94</v>
      </c>
      <c r="C44" s="19" t="s">
        <v>14</v>
      </c>
      <c r="D44" s="19" t="s">
        <v>20</v>
      </c>
      <c r="E44" s="21"/>
      <c r="F44" s="21"/>
      <c r="G44" s="22"/>
    </row>
    <row r="45" spans="1:17" ht="15.5">
      <c r="A45" s="19">
        <v>12</v>
      </c>
      <c r="B45" s="15" t="s">
        <v>95</v>
      </c>
      <c r="C45" s="19" t="s">
        <v>14</v>
      </c>
      <c r="D45" s="19" t="s">
        <v>20</v>
      </c>
      <c r="E45" s="21"/>
      <c r="F45" s="21"/>
      <c r="G45" s="22"/>
    </row>
    <row r="46" spans="1:17" ht="15.5">
      <c r="A46" s="19">
        <v>5</v>
      </c>
      <c r="B46" s="24" t="s">
        <v>96</v>
      </c>
      <c r="C46" s="19" t="s">
        <v>14</v>
      </c>
      <c r="D46" s="19" t="s">
        <v>20</v>
      </c>
      <c r="E46" s="21"/>
      <c r="F46" s="21"/>
      <c r="G46" s="22"/>
    </row>
    <row r="47" spans="1:17" ht="15.5">
      <c r="A47" s="19">
        <v>6</v>
      </c>
      <c r="B47" s="25" t="s">
        <v>97</v>
      </c>
      <c r="C47" s="25"/>
      <c r="D47" s="25"/>
      <c r="E47" s="21"/>
      <c r="F47" s="21"/>
      <c r="G47" s="2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ESIRI</dc:creator>
  <cp:lastModifiedBy>Uduka, Okoro SPDC-UPO/G/UST</cp:lastModifiedBy>
  <dcterms:created xsi:type="dcterms:W3CDTF">2019-06-13T11:42:00Z</dcterms:created>
  <dcterms:modified xsi:type="dcterms:W3CDTF">2019-10-29T13:29:28Z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