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kwuka.okwuidegbe\Documents\CP 2020\Negotiation\IT outcomes\"/>
    </mc:Choice>
  </mc:AlternateContent>
  <xr:revisionPtr revIDLastSave="0" documentId="8_{3E9F5178-5EC9-4407-ADAD-1DC729AAB74E}" xr6:coauthVersionLast="44" xr6:coauthVersionMax="44" xr10:uidLastSave="{00000000-0000-0000-0000-000000000000}"/>
  <bookViews>
    <workbookView xWindow="-110" yWindow="-110" windowWidth="19420" windowHeight="10420" xr2:uid="{A3009B97-879E-4D2B-A4E0-1788D817EDC0}"/>
  </bookViews>
  <sheets>
    <sheet name="S1854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I7" i="1"/>
  <c r="K7" i="1"/>
  <c r="L7" i="1"/>
  <c r="H8" i="1"/>
  <c r="K8" i="1" s="1"/>
  <c r="I8" i="1"/>
  <c r="L8" i="1"/>
  <c r="H9" i="1"/>
  <c r="I9" i="1"/>
  <c r="K9" i="1"/>
  <c r="L9" i="1"/>
  <c r="H10" i="1"/>
  <c r="K10" i="1" s="1"/>
  <c r="I10" i="1"/>
  <c r="L10" i="1"/>
  <c r="H11" i="1"/>
  <c r="I11" i="1"/>
  <c r="K11" i="1"/>
  <c r="L11" i="1"/>
  <c r="H12" i="1"/>
  <c r="K12" i="1" s="1"/>
  <c r="I12" i="1"/>
  <c r="L12" i="1"/>
  <c r="H13" i="1"/>
  <c r="I13" i="1"/>
  <c r="K13" i="1"/>
  <c r="L13" i="1"/>
  <c r="H14" i="1"/>
  <c r="K14" i="1" s="1"/>
  <c r="I14" i="1"/>
  <c r="L14" i="1"/>
  <c r="H15" i="1"/>
  <c r="I15" i="1"/>
  <c r="K15" i="1"/>
  <c r="L15" i="1"/>
  <c r="H16" i="1"/>
  <c r="K16" i="1" s="1"/>
  <c r="I16" i="1"/>
  <c r="L16" i="1"/>
  <c r="H17" i="1"/>
  <c r="I17" i="1"/>
  <c r="K17" i="1"/>
  <c r="L17" i="1"/>
  <c r="H18" i="1"/>
  <c r="K18" i="1" s="1"/>
  <c r="I18" i="1"/>
  <c r="L18" i="1"/>
  <c r="H19" i="1"/>
  <c r="I19" i="1"/>
  <c r="K19" i="1"/>
  <c r="L19" i="1"/>
  <c r="H20" i="1"/>
  <c r="K20" i="1" s="1"/>
  <c r="I20" i="1"/>
  <c r="L20" i="1"/>
  <c r="H21" i="1"/>
  <c r="I21" i="1"/>
  <c r="K21" i="1"/>
  <c r="L21" i="1"/>
  <c r="H22" i="1"/>
  <c r="K22" i="1" s="1"/>
  <c r="I22" i="1"/>
  <c r="L22" i="1"/>
  <c r="H23" i="1"/>
  <c r="I23" i="1"/>
  <c r="K23" i="1"/>
  <c r="L23" i="1"/>
  <c r="H24" i="1"/>
  <c r="K24" i="1" s="1"/>
  <c r="I24" i="1"/>
  <c r="L24" i="1"/>
  <c r="H25" i="1"/>
  <c r="I25" i="1"/>
  <c r="K25" i="1"/>
  <c r="L25" i="1"/>
  <c r="H26" i="1"/>
  <c r="K26" i="1" s="1"/>
  <c r="I26" i="1"/>
  <c r="L26" i="1"/>
  <c r="H27" i="1"/>
  <c r="I27" i="1"/>
  <c r="K27" i="1"/>
  <c r="L27" i="1"/>
  <c r="H28" i="1"/>
  <c r="K28" i="1" s="1"/>
  <c r="I28" i="1"/>
  <c r="L28" i="1"/>
  <c r="H29" i="1"/>
  <c r="I29" i="1"/>
  <c r="K29" i="1"/>
  <c r="L29" i="1"/>
  <c r="H30" i="1"/>
  <c r="K30" i="1" s="1"/>
  <c r="I30" i="1"/>
  <c r="L30" i="1"/>
  <c r="H31" i="1"/>
  <c r="I31" i="1"/>
  <c r="K31" i="1"/>
  <c r="L31" i="1"/>
  <c r="H32" i="1"/>
  <c r="K32" i="1" s="1"/>
  <c r="I32" i="1"/>
  <c r="L32" i="1"/>
  <c r="H33" i="1"/>
  <c r="I33" i="1"/>
  <c r="K33" i="1"/>
  <c r="L33" i="1"/>
  <c r="H34" i="1"/>
  <c r="K34" i="1" s="1"/>
  <c r="I34" i="1"/>
  <c r="L34" i="1"/>
  <c r="H35" i="1"/>
  <c r="I35" i="1"/>
  <c r="K35" i="1"/>
  <c r="L35" i="1"/>
  <c r="E36" i="1"/>
  <c r="H36" i="1" s="1"/>
  <c r="K36" i="1" s="1"/>
  <c r="I36" i="1"/>
  <c r="L36" i="1" s="1"/>
  <c r="E37" i="1"/>
  <c r="H37" i="1"/>
  <c r="I37" i="1"/>
  <c r="L37" i="1" s="1"/>
  <c r="K37" i="1"/>
  <c r="E38" i="1"/>
  <c r="H38" i="1"/>
  <c r="K38" i="1" s="1"/>
  <c r="I38" i="1"/>
  <c r="L38" i="1"/>
  <c r="E39" i="1"/>
  <c r="H39" i="1"/>
  <c r="K39" i="1" s="1"/>
  <c r="I39" i="1"/>
  <c r="L39" i="1"/>
  <c r="E40" i="1"/>
  <c r="H40" i="1" s="1"/>
  <c r="K40" i="1" s="1"/>
  <c r="I40" i="1"/>
  <c r="L40" i="1"/>
  <c r="E41" i="1"/>
  <c r="H41" i="1"/>
  <c r="K41" i="1" s="1"/>
  <c r="I41" i="1"/>
  <c r="L41" i="1" s="1"/>
  <c r="L42" i="1" l="1"/>
  <c r="K42" i="1"/>
  <c r="K43" i="1" s="1"/>
</calcChain>
</file>

<file path=xl/sharedStrings.xml><?xml version="1.0" encoding="utf-8"?>
<sst xmlns="http://schemas.openxmlformats.org/spreadsheetml/2006/main" count="83" uniqueCount="45">
  <si>
    <t>Monthly</t>
  </si>
  <si>
    <t>Lease of 2Mbps from 1st avenue to CCR Ik</t>
  </si>
  <si>
    <t>Lease of 10Mbps from 1st avenue to SIF</t>
  </si>
  <si>
    <t>Lease of 100Mbps from BOI to 1st Avenue</t>
  </si>
  <si>
    <t>Lease of 100Mbps from FMH to 1st Avenue</t>
  </si>
  <si>
    <t>Lease of 100Mbps from FMH to NSC Oregun</t>
  </si>
  <si>
    <t>Lease of 45Mbps from FMH to NSC oregun</t>
  </si>
  <si>
    <t>LAgos - Abuja full duplex 6 MPS Link MTN</t>
  </si>
  <si>
    <t>Prov of 2MBPS Leased Fiber</t>
  </si>
  <si>
    <t>LB – 350Mbps Local Internet Breakout</t>
  </si>
  <si>
    <t>IPLC – 350Mbps International Fibre Lease</t>
  </si>
  <si>
    <t>STM1 (622Mbps) Intl Fibre Link Ikoyi-Lon</t>
  </si>
  <si>
    <t>STM1 (622Mbps) Intl Fibre Link BOI-Lon2</t>
  </si>
  <si>
    <t>STM1 (622Mbps) Intl Fibre Link FMH-Lon1</t>
  </si>
  <si>
    <t>STM1 (155Mbps) Intl Fibre Link Ikoyi-Lon</t>
  </si>
  <si>
    <t>STM1 (155Mbps) Intl Fibre Link BOI-Lon2</t>
  </si>
  <si>
    <t>STM1 (155Mbps) Intl Fibre Link FMH-Lon1</t>
  </si>
  <si>
    <t>10Mbps  LAGOS - ABUJA</t>
  </si>
  <si>
    <t>100Mbps  PH- GBARAN</t>
  </si>
  <si>
    <t>10Mbps  PH- GBARAN</t>
  </si>
  <si>
    <t>100Mbps  FMH-SIF</t>
  </si>
  <si>
    <t>10Mbps  FMH-SIF</t>
  </si>
  <si>
    <t>200Mbps  FMH-IKEJA</t>
  </si>
  <si>
    <t>100Mbps  FMH-IKEJA</t>
  </si>
  <si>
    <t>1Gbps LAG-PORTHARCOURT</t>
  </si>
  <si>
    <t>622Mbps LAG-PORTHARCOURT</t>
  </si>
  <si>
    <t>10Mbps  PH- YENAGOA</t>
  </si>
  <si>
    <t>250mbbps WAR-PHC</t>
  </si>
  <si>
    <t>DISCOUNTED WAR-PH 155MB</t>
  </si>
  <si>
    <t>One-off Charge - 155Mbps Fiber Link</t>
  </si>
  <si>
    <t>155 Mbps (WARRI - PHC) Fiber Link</t>
  </si>
  <si>
    <t>622 Mbps (LAG - PHC) Fiber Link</t>
  </si>
  <si>
    <t>Connection Charges</t>
  </si>
  <si>
    <t>LEASE- 622Mbps(MOA-PH BLK3)</t>
  </si>
  <si>
    <t>LEASE- 622Mbps(LOS-FMH -MOA)</t>
  </si>
  <si>
    <t>LEASE- 622Mbps(LOS-FMH-PH)</t>
  </si>
  <si>
    <t>USD</t>
  </si>
  <si>
    <t>NGN</t>
  </si>
  <si>
    <t>Quantity</t>
  </si>
  <si>
    <t>UoM</t>
  </si>
  <si>
    <t>Savings Amount</t>
  </si>
  <si>
    <t>15% discount</t>
  </si>
  <si>
    <t>Current Rate</t>
  </si>
  <si>
    <t xml:space="preserve">PROJECTED SAVING </t>
  </si>
  <si>
    <t>SPDC FIBRE OPTIC CABLE NETWORK PROJECT (S18541)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</si>
</sst>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/>
    <xf numFmtId="43" fontId="3" fillId="2" borderId="1" xfId="1" applyFont="1" applyFill="1" applyBorder="1" applyAlignment="1">
      <alignment horizontal="center"/>
    </xf>
    <xf numFmtId="43" fontId="3" fillId="2" borderId="2" xfId="1" applyFont="1" applyFill="1" applyBorder="1" applyAlignment="1">
      <alignment horizontal="center"/>
    </xf>
    <xf numFmtId="43" fontId="0" fillId="2" borderId="3" xfId="1" applyFont="1" applyFill="1" applyBorder="1"/>
    <xf numFmtId="43" fontId="0" fillId="0" borderId="3" xfId="1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4" fontId="0" fillId="0" borderId="0" xfId="0" applyNumberFormat="1"/>
    <xf numFmtId="43" fontId="0" fillId="0" borderId="0" xfId="0" applyNumberFormat="1"/>
    <xf numFmtId="0" fontId="2" fillId="0" borderId="0" xfId="0" applyFont="1"/>
    <xf numFmtId="43" fontId="2" fillId="2" borderId="3" xfId="1" applyFont="1" applyFill="1" applyBorder="1"/>
    <xf numFmtId="43" fontId="2" fillId="0" borderId="3" xfId="1" applyFont="1" applyBorder="1"/>
    <xf numFmtId="0" fontId="2" fillId="0" borderId="3" xfId="0" applyFont="1" applyBorder="1"/>
    <xf numFmtId="43" fontId="2" fillId="2" borderId="3" xfId="1" applyFont="1" applyFill="1" applyBorder="1" applyAlignment="1">
      <alignment horizontal="center"/>
    </xf>
    <xf numFmtId="43" fontId="2" fillId="0" borderId="3" xfId="1" applyFont="1" applyBorder="1" applyAlignment="1">
      <alignment horizontal="center"/>
    </xf>
    <xf numFmtId="9" fontId="0" fillId="0" borderId="0" xfId="1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9648-C9DD-4A4F-82D4-71EA0C1B92AB}">
  <dimension ref="B2:N43"/>
  <sheetViews>
    <sheetView tabSelected="1" workbookViewId="0">
      <selection activeCell="L18" sqref="L18"/>
    </sheetView>
  </sheetViews>
  <sheetFormatPr defaultRowHeight="14.5" x14ac:dyDescent="0.35"/>
  <cols>
    <col min="2" max="2" width="37.90625" bestFit="1" customWidth="1"/>
    <col min="5" max="5" width="12.54296875" style="1" bestFit="1" customWidth="1"/>
    <col min="6" max="6" width="10.08984375" style="1" bestFit="1" customWidth="1"/>
    <col min="7" max="7" width="1.90625" customWidth="1"/>
    <col min="8" max="8" width="12.54296875" style="1" bestFit="1" customWidth="1"/>
    <col min="9" max="9" width="10.08984375" style="1" bestFit="1" customWidth="1"/>
    <col min="10" max="10" width="1.90625" customWidth="1"/>
    <col min="11" max="11" width="14.7265625" style="1" bestFit="1" customWidth="1"/>
    <col min="12" max="12" width="12.81640625" style="1" customWidth="1"/>
    <col min="13" max="13" width="1.90625" customWidth="1"/>
    <col min="14" max="14" width="12.54296875" bestFit="1" customWidth="1"/>
  </cols>
  <sheetData>
    <row r="2" spans="2:14" ht="18.5" x14ac:dyDescent="0.45">
      <c r="B2" s="19" t="s">
        <v>44</v>
      </c>
    </row>
    <row r="3" spans="2:14" ht="15.5" x14ac:dyDescent="0.35">
      <c r="B3" s="18" t="s">
        <v>43</v>
      </c>
    </row>
    <row r="4" spans="2:14" ht="15.5" x14ac:dyDescent="0.35">
      <c r="B4" s="17"/>
      <c r="H4" s="16">
        <v>0.15</v>
      </c>
    </row>
    <row r="5" spans="2:14" x14ac:dyDescent="0.35">
      <c r="B5" s="7"/>
      <c r="C5" s="7"/>
      <c r="D5" s="7"/>
      <c r="E5" s="15" t="s">
        <v>42</v>
      </c>
      <c r="F5" s="15"/>
      <c r="H5" s="14" t="s">
        <v>41</v>
      </c>
      <c r="I5" s="14"/>
      <c r="K5" s="14" t="s">
        <v>40</v>
      </c>
      <c r="L5" s="14"/>
    </row>
    <row r="6" spans="2:14" x14ac:dyDescent="0.35">
      <c r="B6" s="7"/>
      <c r="C6" s="13" t="s">
        <v>39</v>
      </c>
      <c r="D6" s="13" t="s">
        <v>38</v>
      </c>
      <c r="E6" s="12" t="s">
        <v>37</v>
      </c>
      <c r="F6" s="12" t="s">
        <v>36</v>
      </c>
      <c r="G6" s="10"/>
      <c r="H6" s="11" t="s">
        <v>37</v>
      </c>
      <c r="I6" s="11" t="s">
        <v>36</v>
      </c>
      <c r="J6" s="10"/>
      <c r="K6" s="11" t="s">
        <v>37</v>
      </c>
      <c r="L6" s="11" t="s">
        <v>36</v>
      </c>
      <c r="M6" s="10"/>
    </row>
    <row r="7" spans="2:14" x14ac:dyDescent="0.35">
      <c r="B7" s="7" t="s">
        <v>35</v>
      </c>
      <c r="C7" s="7" t="s">
        <v>0</v>
      </c>
      <c r="D7" s="6"/>
      <c r="E7" s="5">
        <v>2371629.52</v>
      </c>
      <c r="F7" s="5">
        <v>23219.4</v>
      </c>
      <c r="H7" s="4">
        <f>E7*$H$4</f>
        <v>355744.42800000001</v>
      </c>
      <c r="I7" s="4">
        <f>F7*$H$4</f>
        <v>3482.9100000000003</v>
      </c>
      <c r="K7" s="4">
        <f>H7*D7</f>
        <v>0</v>
      </c>
      <c r="L7" s="4">
        <f>I7*D7</f>
        <v>0</v>
      </c>
    </row>
    <row r="8" spans="2:14" x14ac:dyDescent="0.35">
      <c r="B8" s="7" t="s">
        <v>34</v>
      </c>
      <c r="C8" s="7" t="s">
        <v>0</v>
      </c>
      <c r="D8" s="6"/>
      <c r="E8" s="5">
        <v>2371629.52</v>
      </c>
      <c r="F8" s="5">
        <v>23219.4</v>
      </c>
      <c r="H8" s="4">
        <f>E8*$H$4</f>
        <v>355744.42800000001</v>
      </c>
      <c r="I8" s="4">
        <f>F8*$H$4</f>
        <v>3482.9100000000003</v>
      </c>
      <c r="K8" s="4">
        <f>H8*D8</f>
        <v>0</v>
      </c>
      <c r="L8" s="4">
        <f>I8*D8</f>
        <v>0</v>
      </c>
    </row>
    <row r="9" spans="2:14" x14ac:dyDescent="0.35">
      <c r="B9" s="7" t="s">
        <v>33</v>
      </c>
      <c r="C9" s="7" t="s">
        <v>0</v>
      </c>
      <c r="D9" s="6"/>
      <c r="E9" s="5">
        <v>2371629.52</v>
      </c>
      <c r="F9" s="5">
        <v>23219.4</v>
      </c>
      <c r="H9" s="4">
        <f>E9*$H$4</f>
        <v>355744.42800000001</v>
      </c>
      <c r="I9" s="4">
        <f>F9*$H$4</f>
        <v>3482.9100000000003</v>
      </c>
      <c r="K9" s="4">
        <f>H9*D9</f>
        <v>0</v>
      </c>
      <c r="L9" s="4">
        <f>I9*D9</f>
        <v>0</v>
      </c>
    </row>
    <row r="10" spans="2:14" x14ac:dyDescent="0.35">
      <c r="B10" s="7" t="s">
        <v>32</v>
      </c>
      <c r="C10" s="7" t="s">
        <v>0</v>
      </c>
      <c r="D10" s="6"/>
      <c r="E10" s="5">
        <v>568960.66</v>
      </c>
      <c r="F10" s="5">
        <v>5570.4</v>
      </c>
      <c r="H10" s="4">
        <f>E10*$H$4</f>
        <v>85344.099000000002</v>
      </c>
      <c r="I10" s="4">
        <f>F10*$H$4</f>
        <v>835.56</v>
      </c>
      <c r="K10" s="4">
        <f>H10*D10</f>
        <v>0</v>
      </c>
      <c r="L10" s="4">
        <f>I10*D10</f>
        <v>0</v>
      </c>
    </row>
    <row r="11" spans="2:14" x14ac:dyDescent="0.35">
      <c r="B11" s="7" t="s">
        <v>31</v>
      </c>
      <c r="C11" s="7" t="s">
        <v>0</v>
      </c>
      <c r="D11" s="6">
        <v>11</v>
      </c>
      <c r="E11" s="5">
        <v>5947058.3700000001</v>
      </c>
      <c r="F11" s="5">
        <v>0</v>
      </c>
      <c r="H11" s="4">
        <f>E11*$H$4</f>
        <v>892058.75549999997</v>
      </c>
      <c r="I11" s="4">
        <f>F11*$H$4</f>
        <v>0</v>
      </c>
      <c r="K11" s="4">
        <f>H11*D11</f>
        <v>9812646.3104999997</v>
      </c>
      <c r="L11" s="4">
        <f>I11*D11</f>
        <v>0</v>
      </c>
      <c r="N11" s="9"/>
    </row>
    <row r="12" spans="2:14" x14ac:dyDescent="0.35">
      <c r="B12" s="7" t="s">
        <v>30</v>
      </c>
      <c r="C12" s="7" t="s">
        <v>0</v>
      </c>
      <c r="D12" s="6">
        <v>11</v>
      </c>
      <c r="E12" s="5">
        <v>2292067.44</v>
      </c>
      <c r="F12" s="5">
        <v>0</v>
      </c>
      <c r="H12" s="4">
        <f>E12*$H$4</f>
        <v>343810.11599999998</v>
      </c>
      <c r="I12" s="4">
        <f>F12*$H$4</f>
        <v>0</v>
      </c>
      <c r="K12" s="4">
        <f>H12*D12</f>
        <v>3781911.2759999996</v>
      </c>
      <c r="L12" s="4">
        <f>I12*D12</f>
        <v>0</v>
      </c>
      <c r="N12" s="9"/>
    </row>
    <row r="13" spans="2:14" x14ac:dyDescent="0.35">
      <c r="B13" s="7" t="s">
        <v>29</v>
      </c>
      <c r="C13" s="7" t="s">
        <v>0</v>
      </c>
      <c r="D13" s="6"/>
      <c r="E13" s="5">
        <v>828830</v>
      </c>
      <c r="F13" s="5">
        <v>0</v>
      </c>
      <c r="H13" s="4">
        <f>E13*$H$4</f>
        <v>124324.5</v>
      </c>
      <c r="I13" s="4">
        <f>F13*$H$4</f>
        <v>0</v>
      </c>
      <c r="K13" s="4">
        <f>H13*D13</f>
        <v>0</v>
      </c>
      <c r="L13" s="4">
        <f>I13*D13</f>
        <v>0</v>
      </c>
    </row>
    <row r="14" spans="2:14" x14ac:dyDescent="0.35">
      <c r="B14" s="7" t="s">
        <v>28</v>
      </c>
      <c r="C14" s="7" t="s">
        <v>0</v>
      </c>
      <c r="D14" s="6"/>
      <c r="E14" s="5">
        <v>1948257</v>
      </c>
      <c r="F14" s="5">
        <v>0</v>
      </c>
      <c r="H14" s="4">
        <f>E14*$H$4</f>
        <v>292238.55</v>
      </c>
      <c r="I14" s="4">
        <f>F14*$H$4</f>
        <v>0</v>
      </c>
      <c r="K14" s="4">
        <f>H14*D14</f>
        <v>0</v>
      </c>
      <c r="L14" s="4">
        <f>I14*D14</f>
        <v>0</v>
      </c>
    </row>
    <row r="15" spans="2:14" x14ac:dyDescent="0.35">
      <c r="B15" s="7" t="s">
        <v>27</v>
      </c>
      <c r="C15" s="7" t="s">
        <v>0</v>
      </c>
      <c r="D15" s="6"/>
      <c r="E15" s="5">
        <v>2468380</v>
      </c>
      <c r="F15" s="5">
        <v>0</v>
      </c>
      <c r="H15" s="4">
        <f>E15*$H$4</f>
        <v>370257</v>
      </c>
      <c r="I15" s="4">
        <f>F15*$H$4</f>
        <v>0</v>
      </c>
      <c r="K15" s="4">
        <f>H15*D15</f>
        <v>0</v>
      </c>
      <c r="L15" s="4">
        <f>I15*D15</f>
        <v>0</v>
      </c>
    </row>
    <row r="16" spans="2:14" x14ac:dyDescent="0.35">
      <c r="B16" s="7" t="s">
        <v>26</v>
      </c>
      <c r="C16" s="7" t="s">
        <v>0</v>
      </c>
      <c r="D16" s="6"/>
      <c r="E16" s="5">
        <v>652246.69999999995</v>
      </c>
      <c r="F16" s="5">
        <v>0</v>
      </c>
      <c r="H16" s="4">
        <f>E16*$H$4</f>
        <v>97837.00499999999</v>
      </c>
      <c r="I16" s="4">
        <f>F16*$H$4</f>
        <v>0</v>
      </c>
      <c r="K16" s="4">
        <f>H16*D16</f>
        <v>0</v>
      </c>
      <c r="L16" s="4">
        <f>I16*D16</f>
        <v>0</v>
      </c>
    </row>
    <row r="17" spans="2:13" x14ac:dyDescent="0.35">
      <c r="B17" s="7" t="s">
        <v>25</v>
      </c>
      <c r="C17" s="7" t="s">
        <v>0</v>
      </c>
      <c r="D17" s="6"/>
      <c r="E17" s="5">
        <v>5649705</v>
      </c>
      <c r="F17" s="5">
        <v>0</v>
      </c>
      <c r="G17" s="8"/>
      <c r="H17" s="4">
        <f>E17*15%</f>
        <v>847455.75</v>
      </c>
      <c r="I17" s="4">
        <f>F17*$H$4</f>
        <v>0</v>
      </c>
      <c r="J17" s="8"/>
      <c r="K17" s="4">
        <f>H17*D17</f>
        <v>0</v>
      </c>
      <c r="L17" s="4">
        <f>I17*D17</f>
        <v>0</v>
      </c>
      <c r="M17" s="8"/>
    </row>
    <row r="18" spans="2:13" x14ac:dyDescent="0.35">
      <c r="B18" s="7" t="s">
        <v>24</v>
      </c>
      <c r="C18" s="7" t="s">
        <v>0</v>
      </c>
      <c r="D18" s="6"/>
      <c r="E18" s="5">
        <v>6947058.3700000001</v>
      </c>
      <c r="F18" s="5">
        <v>0</v>
      </c>
      <c r="G18" s="8"/>
      <c r="H18" s="4">
        <f>E18*15%</f>
        <v>1042058.7555</v>
      </c>
      <c r="I18" s="4">
        <f>F18*$H$4</f>
        <v>0</v>
      </c>
      <c r="J18" s="8"/>
      <c r="K18" s="4">
        <f>H18*D18</f>
        <v>0</v>
      </c>
      <c r="L18" s="4">
        <f>I18*D18</f>
        <v>0</v>
      </c>
      <c r="M18" s="8"/>
    </row>
    <row r="19" spans="2:13" x14ac:dyDescent="0.35">
      <c r="B19" s="7" t="s">
        <v>23</v>
      </c>
      <c r="C19" s="7" t="s">
        <v>0</v>
      </c>
      <c r="D19" s="6"/>
      <c r="E19" s="5">
        <v>416667</v>
      </c>
      <c r="F19" s="5">
        <v>0</v>
      </c>
      <c r="G19" s="8"/>
      <c r="H19" s="4">
        <f>E19*$H$4</f>
        <v>62500.049999999996</v>
      </c>
      <c r="I19" s="4">
        <f>F19*$H$4</f>
        <v>0</v>
      </c>
      <c r="J19" s="8"/>
      <c r="K19" s="4">
        <f>H19*D19</f>
        <v>0</v>
      </c>
      <c r="L19" s="4">
        <f>I19*D19</f>
        <v>0</v>
      </c>
      <c r="M19" s="8"/>
    </row>
    <row r="20" spans="2:13" x14ac:dyDescent="0.35">
      <c r="B20" s="7" t="s">
        <v>22</v>
      </c>
      <c r="C20" s="7" t="s">
        <v>0</v>
      </c>
      <c r="D20" s="6"/>
      <c r="E20" s="5">
        <v>1164032</v>
      </c>
      <c r="F20" s="5">
        <v>0</v>
      </c>
      <c r="G20" s="8"/>
      <c r="H20" s="4">
        <f>E20*$H$4</f>
        <v>174604.79999999999</v>
      </c>
      <c r="I20" s="4">
        <f>F20*$H$4</f>
        <v>0</v>
      </c>
      <c r="J20" s="8"/>
      <c r="K20" s="4">
        <f>H20*D20</f>
        <v>0</v>
      </c>
      <c r="L20" s="4">
        <f>I20*D20</f>
        <v>0</v>
      </c>
      <c r="M20" s="8"/>
    </row>
    <row r="21" spans="2:13" x14ac:dyDescent="0.35">
      <c r="B21" s="7" t="s">
        <v>21</v>
      </c>
      <c r="C21" s="7" t="s">
        <v>0</v>
      </c>
      <c r="D21" s="6"/>
      <c r="E21" s="5">
        <v>103486</v>
      </c>
      <c r="F21" s="5">
        <v>0</v>
      </c>
      <c r="G21" s="8"/>
      <c r="H21" s="4">
        <f>E21*$H$4</f>
        <v>15522.9</v>
      </c>
      <c r="I21" s="4">
        <f>F21*$H$4</f>
        <v>0</v>
      </c>
      <c r="J21" s="8"/>
      <c r="K21" s="4">
        <f>H21*D21</f>
        <v>0</v>
      </c>
      <c r="L21" s="4">
        <f>I21*D21</f>
        <v>0</v>
      </c>
      <c r="M21" s="8"/>
    </row>
    <row r="22" spans="2:13" x14ac:dyDescent="0.35">
      <c r="B22" s="7" t="s">
        <v>20</v>
      </c>
      <c r="C22" s="7" t="s">
        <v>0</v>
      </c>
      <c r="D22" s="6"/>
      <c r="E22" s="5">
        <v>580016</v>
      </c>
      <c r="F22" s="5">
        <v>0</v>
      </c>
      <c r="G22" s="8"/>
      <c r="H22" s="4">
        <f>E22*$H$4</f>
        <v>87002.4</v>
      </c>
      <c r="I22" s="4">
        <f>F22*$H$4</f>
        <v>0</v>
      </c>
      <c r="J22" s="8"/>
      <c r="K22" s="4">
        <f>H22*D22</f>
        <v>0</v>
      </c>
      <c r="L22" s="4">
        <f>I22*D22</f>
        <v>0</v>
      </c>
      <c r="M22" s="8"/>
    </row>
    <row r="23" spans="2:13" x14ac:dyDescent="0.35">
      <c r="B23" s="7" t="s">
        <v>19</v>
      </c>
      <c r="C23" s="7" t="s">
        <v>0</v>
      </c>
      <c r="D23" s="6"/>
      <c r="E23" s="5">
        <v>652246.69999999995</v>
      </c>
      <c r="F23" s="5">
        <v>0</v>
      </c>
      <c r="G23" s="8"/>
      <c r="H23" s="4">
        <f>E23*$H$4</f>
        <v>97837.00499999999</v>
      </c>
      <c r="I23" s="4">
        <f>F23*$H$4</f>
        <v>0</v>
      </c>
      <c r="J23" s="8"/>
      <c r="K23" s="4">
        <f>H23*D23</f>
        <v>0</v>
      </c>
      <c r="L23" s="4">
        <f>I23*D23</f>
        <v>0</v>
      </c>
      <c r="M23" s="8"/>
    </row>
    <row r="24" spans="2:13" x14ac:dyDescent="0.35">
      <c r="B24" s="7" t="s">
        <v>18</v>
      </c>
      <c r="C24" s="7" t="s">
        <v>0</v>
      </c>
      <c r="D24" s="6"/>
      <c r="E24" s="5">
        <v>1041742.6</v>
      </c>
      <c r="F24" s="5">
        <v>0</v>
      </c>
      <c r="G24" s="8"/>
      <c r="H24" s="4">
        <f>E24*$H$4</f>
        <v>156261.38999999998</v>
      </c>
      <c r="I24" s="4">
        <f>F24*$H$4</f>
        <v>0</v>
      </c>
      <c r="J24" s="8"/>
      <c r="K24" s="4">
        <f>H24*D24</f>
        <v>0</v>
      </c>
      <c r="L24" s="4">
        <f>I24*D24</f>
        <v>0</v>
      </c>
      <c r="M24" s="8"/>
    </row>
    <row r="25" spans="2:13" x14ac:dyDescent="0.35">
      <c r="B25" s="7" t="s">
        <v>17</v>
      </c>
      <c r="C25" s="7" t="s">
        <v>0</v>
      </c>
      <c r="D25" s="6"/>
      <c r="E25" s="5">
        <v>823549</v>
      </c>
      <c r="F25" s="5">
        <v>0</v>
      </c>
      <c r="G25" s="8"/>
      <c r="H25" s="4">
        <f>E25*$H$4</f>
        <v>123532.34999999999</v>
      </c>
      <c r="I25" s="4">
        <f>F25*$H$4</f>
        <v>0</v>
      </c>
      <c r="J25" s="8"/>
      <c r="K25" s="4">
        <f>H25*D25</f>
        <v>0</v>
      </c>
      <c r="L25" s="4">
        <f>I25*D25</f>
        <v>0</v>
      </c>
      <c r="M25" s="8"/>
    </row>
    <row r="26" spans="2:13" x14ac:dyDescent="0.35">
      <c r="B26" s="7" t="s">
        <v>16</v>
      </c>
      <c r="C26" s="7" t="s">
        <v>0</v>
      </c>
      <c r="D26" s="6"/>
      <c r="E26" s="5">
        <v>1257603</v>
      </c>
      <c r="F26" s="5">
        <v>11675.5</v>
      </c>
      <c r="H26" s="4">
        <f>E26*$H$4</f>
        <v>188640.44999999998</v>
      </c>
      <c r="I26" s="4">
        <f>F26*$H$4</f>
        <v>1751.325</v>
      </c>
      <c r="K26" s="4">
        <f>H26*D26</f>
        <v>0</v>
      </c>
      <c r="L26" s="4">
        <f>I26*D26</f>
        <v>0</v>
      </c>
    </row>
    <row r="27" spans="2:13" x14ac:dyDescent="0.35">
      <c r="B27" s="7" t="s">
        <v>15</v>
      </c>
      <c r="C27" s="7" t="s">
        <v>0</v>
      </c>
      <c r="D27" s="6"/>
      <c r="E27" s="5">
        <v>1257603</v>
      </c>
      <c r="F27" s="5">
        <v>11675.5</v>
      </c>
      <c r="G27" s="8"/>
      <c r="H27" s="4">
        <f>E27*$H$4</f>
        <v>188640.44999999998</v>
      </c>
      <c r="I27" s="4">
        <f>F27*$H$4</f>
        <v>1751.325</v>
      </c>
      <c r="J27" s="8"/>
      <c r="K27" s="4">
        <f>H27*D27</f>
        <v>0</v>
      </c>
      <c r="L27" s="4">
        <f>I27*D27</f>
        <v>0</v>
      </c>
      <c r="M27" s="8"/>
    </row>
    <row r="28" spans="2:13" x14ac:dyDescent="0.35">
      <c r="B28" s="7" t="s">
        <v>14</v>
      </c>
      <c r="C28" s="7" t="s">
        <v>0</v>
      </c>
      <c r="D28" s="6"/>
      <c r="E28" s="5">
        <v>1257603</v>
      </c>
      <c r="F28" s="5">
        <v>11675.5</v>
      </c>
      <c r="G28" s="8"/>
      <c r="H28" s="4">
        <f>E28*$H$4</f>
        <v>188640.44999999998</v>
      </c>
      <c r="I28" s="4">
        <f>F28*$H$4</f>
        <v>1751.325</v>
      </c>
      <c r="J28" s="8"/>
      <c r="K28" s="4">
        <f>H28*D28</f>
        <v>0</v>
      </c>
      <c r="L28" s="4">
        <f>I28*D28</f>
        <v>0</v>
      </c>
      <c r="M28" s="8"/>
    </row>
    <row r="29" spans="2:13" x14ac:dyDescent="0.35">
      <c r="B29" s="7" t="s">
        <v>13</v>
      </c>
      <c r="C29" s="7" t="s">
        <v>0</v>
      </c>
      <c r="D29" s="6"/>
      <c r="E29" s="5">
        <v>3827087.6</v>
      </c>
      <c r="F29" s="5">
        <v>36104.6</v>
      </c>
      <c r="H29" s="4">
        <f>E29*$H$4</f>
        <v>574063.14</v>
      </c>
      <c r="I29" s="4">
        <f>F29*$H$4</f>
        <v>5415.69</v>
      </c>
      <c r="K29" s="4">
        <f>H29*D29</f>
        <v>0</v>
      </c>
      <c r="L29" s="4">
        <f>I29*D29</f>
        <v>0</v>
      </c>
    </row>
    <row r="30" spans="2:13" x14ac:dyDescent="0.35">
      <c r="B30" s="7" t="s">
        <v>12</v>
      </c>
      <c r="C30" s="7" t="s">
        <v>0</v>
      </c>
      <c r="D30" s="6"/>
      <c r="E30" s="5">
        <v>3827087.6</v>
      </c>
      <c r="F30" s="5">
        <v>36104.6</v>
      </c>
      <c r="H30" s="4">
        <f>E30*$H$4</f>
        <v>574063.14</v>
      </c>
      <c r="I30" s="4">
        <f>F30*$H$4</f>
        <v>5415.69</v>
      </c>
      <c r="K30" s="4">
        <f>H30*D30</f>
        <v>0</v>
      </c>
      <c r="L30" s="4">
        <f>I30*D30</f>
        <v>0</v>
      </c>
    </row>
    <row r="31" spans="2:13" x14ac:dyDescent="0.35">
      <c r="B31" s="7" t="s">
        <v>11</v>
      </c>
      <c r="C31" s="7" t="s">
        <v>0</v>
      </c>
      <c r="D31" s="6"/>
      <c r="E31" s="5">
        <v>3827087.6</v>
      </c>
      <c r="F31" s="5">
        <v>36104.6</v>
      </c>
      <c r="H31" s="4">
        <f>E31*$H$4</f>
        <v>574063.14</v>
      </c>
      <c r="I31" s="4">
        <f>F31*$H$4</f>
        <v>5415.69</v>
      </c>
      <c r="K31" s="4">
        <f>H31*D31</f>
        <v>0</v>
      </c>
      <c r="L31" s="4">
        <f>I31*D31</f>
        <v>0</v>
      </c>
    </row>
    <row r="32" spans="2:13" x14ac:dyDescent="0.35">
      <c r="B32" s="7" t="s">
        <v>10</v>
      </c>
      <c r="C32" s="7" t="s">
        <v>0</v>
      </c>
      <c r="D32" s="6">
        <v>11</v>
      </c>
      <c r="E32" s="5">
        <v>6329056.0499999998</v>
      </c>
      <c r="F32" s="5">
        <v>0</v>
      </c>
      <c r="H32" s="4">
        <f>E32*$H$4</f>
        <v>949358.40749999997</v>
      </c>
      <c r="I32" s="4">
        <f>F32*$H$4</f>
        <v>0</v>
      </c>
      <c r="K32" s="4">
        <f>H32*D32</f>
        <v>10442942.4825</v>
      </c>
      <c r="L32" s="4">
        <f>I32*D32</f>
        <v>0</v>
      </c>
    </row>
    <row r="33" spans="2:12" x14ac:dyDescent="0.35">
      <c r="B33" s="7" t="s">
        <v>9</v>
      </c>
      <c r="C33" s="7" t="s">
        <v>0</v>
      </c>
      <c r="D33" s="6"/>
      <c r="E33" s="5">
        <v>2450569</v>
      </c>
      <c r="F33" s="5">
        <v>0</v>
      </c>
      <c r="H33" s="4">
        <f>E33*$H$4</f>
        <v>367585.35</v>
      </c>
      <c r="I33" s="4">
        <f>F33*$H$4</f>
        <v>0</v>
      </c>
      <c r="K33" s="4">
        <f>H33*D33</f>
        <v>0</v>
      </c>
      <c r="L33" s="4">
        <f>I33*D33</f>
        <v>0</v>
      </c>
    </row>
    <row r="34" spans="2:12" x14ac:dyDescent="0.35">
      <c r="B34" s="7" t="s">
        <v>8</v>
      </c>
      <c r="C34" s="7" t="s">
        <v>0</v>
      </c>
      <c r="D34" s="6">
        <v>11</v>
      </c>
      <c r="E34" s="5">
        <v>222581</v>
      </c>
      <c r="F34" s="5">
        <v>1408.74</v>
      </c>
      <c r="H34" s="4">
        <f>E34*$H$4</f>
        <v>33387.15</v>
      </c>
      <c r="I34" s="4">
        <f>F34*$H$4</f>
        <v>211.31100000000001</v>
      </c>
      <c r="K34" s="4">
        <f>H34*D34</f>
        <v>367258.65</v>
      </c>
      <c r="L34" s="4">
        <f>I34*D34</f>
        <v>2324.4210000000003</v>
      </c>
    </row>
    <row r="35" spans="2:12" x14ac:dyDescent="0.35">
      <c r="B35" s="7" t="s">
        <v>7</v>
      </c>
      <c r="C35" s="7" t="s">
        <v>0</v>
      </c>
      <c r="D35" s="6"/>
      <c r="E35" s="5">
        <v>225250</v>
      </c>
      <c r="F35" s="5">
        <v>3505.56</v>
      </c>
      <c r="H35" s="4">
        <f>E35*$H$4</f>
        <v>33787.5</v>
      </c>
      <c r="I35" s="4">
        <f>F35*$H$4</f>
        <v>525.83399999999995</v>
      </c>
      <c r="K35" s="4">
        <f>H35*D35</f>
        <v>0</v>
      </c>
      <c r="L35" s="4">
        <f>I35*D35</f>
        <v>0</v>
      </c>
    </row>
    <row r="36" spans="2:12" x14ac:dyDescent="0.35">
      <c r="B36" s="7" t="s">
        <v>6</v>
      </c>
      <c r="C36" s="7" t="s">
        <v>0</v>
      </c>
      <c r="D36" s="6"/>
      <c r="E36" s="5">
        <f>750000/3</f>
        <v>250000</v>
      </c>
      <c r="F36" s="5">
        <v>0</v>
      </c>
      <c r="H36" s="4">
        <f>E36*$H$4</f>
        <v>37500</v>
      </c>
      <c r="I36" s="4">
        <f>F36*$H$4</f>
        <v>0</v>
      </c>
      <c r="K36" s="4">
        <f>H36*D36</f>
        <v>0</v>
      </c>
      <c r="L36" s="4">
        <f>I36*D36</f>
        <v>0</v>
      </c>
    </row>
    <row r="37" spans="2:12" x14ac:dyDescent="0.35">
      <c r="B37" s="7" t="s">
        <v>5</v>
      </c>
      <c r="C37" s="7" t="s">
        <v>0</v>
      </c>
      <c r="D37" s="6">
        <v>11</v>
      </c>
      <c r="E37" s="5">
        <f>1250000/3</f>
        <v>416666.66666666669</v>
      </c>
      <c r="F37" s="5">
        <v>0</v>
      </c>
      <c r="H37" s="4">
        <f>E37*$H$4</f>
        <v>62500</v>
      </c>
      <c r="I37" s="4">
        <f>F37*$H$4</f>
        <v>0</v>
      </c>
      <c r="K37" s="4">
        <f>H37*D37</f>
        <v>687500</v>
      </c>
      <c r="L37" s="4">
        <f>I37*D37</f>
        <v>0</v>
      </c>
    </row>
    <row r="38" spans="2:12" x14ac:dyDescent="0.35">
      <c r="B38" s="7" t="s">
        <v>4</v>
      </c>
      <c r="C38" s="7" t="s">
        <v>0</v>
      </c>
      <c r="D38" s="6"/>
      <c r="E38" s="5">
        <f>738947.37/3</f>
        <v>246315.79</v>
      </c>
      <c r="F38" s="5">
        <v>0</v>
      </c>
      <c r="H38" s="4">
        <f>E38*$H$4</f>
        <v>36947.368499999997</v>
      </c>
      <c r="I38" s="4">
        <f>F38*$H$4</f>
        <v>0</v>
      </c>
      <c r="K38" s="4">
        <f>H38*D38</f>
        <v>0</v>
      </c>
      <c r="L38" s="4">
        <f>I38*D38</f>
        <v>0</v>
      </c>
    </row>
    <row r="39" spans="2:12" x14ac:dyDescent="0.35">
      <c r="B39" s="7" t="s">
        <v>3</v>
      </c>
      <c r="C39" s="7" t="s">
        <v>0</v>
      </c>
      <c r="D39" s="6"/>
      <c r="E39" s="5">
        <f>738947.37/3</f>
        <v>246315.79</v>
      </c>
      <c r="F39" s="5">
        <v>0</v>
      </c>
      <c r="H39" s="4">
        <f>E39*$H$4</f>
        <v>36947.368499999997</v>
      </c>
      <c r="I39" s="4">
        <f>F39*$H$4</f>
        <v>0</v>
      </c>
      <c r="K39" s="4">
        <f>H39*D39</f>
        <v>0</v>
      </c>
      <c r="L39" s="4">
        <f>I39*D39</f>
        <v>0</v>
      </c>
    </row>
    <row r="40" spans="2:12" x14ac:dyDescent="0.35">
      <c r="B40" s="7" t="s">
        <v>2</v>
      </c>
      <c r="C40" s="7" t="s">
        <v>0</v>
      </c>
      <c r="D40" s="6">
        <v>11</v>
      </c>
      <c r="E40" s="5">
        <f>310460.52/3</f>
        <v>103486.84000000001</v>
      </c>
      <c r="F40" s="5">
        <v>0</v>
      </c>
      <c r="H40" s="4">
        <f>E40*$H$4</f>
        <v>15523.026000000002</v>
      </c>
      <c r="I40" s="4">
        <f>F40*$H$4</f>
        <v>0</v>
      </c>
      <c r="K40" s="4">
        <f>H40*D40</f>
        <v>170753.28600000002</v>
      </c>
      <c r="L40" s="4">
        <f>I40*D40</f>
        <v>0</v>
      </c>
    </row>
    <row r="41" spans="2:12" x14ac:dyDescent="0.35">
      <c r="B41" s="7" t="s">
        <v>1</v>
      </c>
      <c r="C41" s="7" t="s">
        <v>0</v>
      </c>
      <c r="D41" s="6"/>
      <c r="E41" s="5">
        <f>161644.74/3</f>
        <v>53881.579999999994</v>
      </c>
      <c r="F41" s="5"/>
      <c r="H41" s="4">
        <f>E41*$H$4</f>
        <v>8082.2369999999992</v>
      </c>
      <c r="I41" s="4">
        <f>F41*$H$4</f>
        <v>0</v>
      </c>
      <c r="K41" s="4">
        <f>H41*D41</f>
        <v>0</v>
      </c>
      <c r="L41" s="4">
        <f>I41*D41</f>
        <v>0</v>
      </c>
    </row>
    <row r="42" spans="2:12" x14ac:dyDescent="0.35">
      <c r="K42" s="4">
        <f>SUM(K7:K41)</f>
        <v>25263012.004999995</v>
      </c>
      <c r="L42" s="4">
        <f>SUM(L7:L41)</f>
        <v>2324.4210000000003</v>
      </c>
    </row>
    <row r="43" spans="2:12" ht="21" x14ac:dyDescent="0.5">
      <c r="K43" s="3">
        <f>K42/357.1429+L42</f>
        <v>73060.846125628974</v>
      </c>
      <c r="L43" s="2"/>
    </row>
  </sheetData>
  <mergeCells count="4">
    <mergeCell ref="E5:F5"/>
    <mergeCell ref="H5:I5"/>
    <mergeCell ref="K5:L5"/>
    <mergeCell ref="K43:L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S18541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Okwuidegbe, Chukwuka D SNEPCO-PTC/U/GE</dc:creator>
  <cp:lastModifiedBy>Okwuidegbe, Chukwuka D SNEPCO-PTC/U/GE</cp:lastModifiedBy>
  <dcterms:created xsi:type="dcterms:W3CDTF">2020-06-08T11:50:25Z</dcterms:created>
  <dcterms:modified xsi:type="dcterms:W3CDTF">2020-06-08T11:57:39Z</dcterms:modified>
</cp:coreProperties>
</file>