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A6E63543-D3E7-49E8-A113-B57EFA8DBA63}" xr6:coauthVersionLast="31" xr6:coauthVersionMax="31" xr10:uidLastSave="{00000000-0000-0000-0000-000000000000}"/>
  <bookViews>
    <workbookView xWindow="0" yWindow="60" windowWidth="16815" windowHeight="7035" xr2:uid="{00000000-000D-0000-FFFF-FFFF00000000}"/>
  </bookViews>
  <sheets>
    <sheet name="FCF" sheetId="7" r:id="rId1"/>
    <sheet name="Details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7" l="1"/>
  <c r="E7" i="15"/>
  <c r="E5" i="15"/>
  <c r="I12" i="7"/>
  <c r="P7" i="7"/>
  <c r="L7" i="7"/>
  <c r="I7" i="7"/>
  <c r="J4" i="7" l="1"/>
  <c r="P14" i="7" l="1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<sst xmlns="http://schemas.openxmlformats.org/spreadsheetml/2006/main" count="75" uniqueCount="42">
  <si>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</si>
  <si>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</si>
  <si>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</si>
  <si>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</si>
  <si>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</si>
  <si>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</si>
  <si>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</si>
  <si>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</si>
  <si>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</si>
  <si>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</si>
  <si>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</si>
  <si>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</si>
  <si>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</si>
  <si>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</si>
  <si>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</si>
  <si>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</si>
  <si>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</si>
  <si>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</si>
  <si>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</si>
  <si>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</si>
  <si>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</si>
  <si>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</si>
  <si>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</si>
  <si>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</si>
  <si>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</si>
  <si>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</si>
  <si>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</si>
  <si>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</si>
  <si>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</si>
  <si>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</si>
  <si>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</si>
  <si>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</si>
  <si>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</si>
  <si>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</si>
  <si>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</si>
  <si>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</si>
  <si>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August - December</t>
  </si>
  <si>
    <t>Net Oil</t>
  </si>
  <si>
    <t>bbl/d</t>
  </si>
  <si>
    <t>Reconciled Vol</t>
  </si>
  <si>
    <t>less OP17</t>
  </si>
  <si>
    <t>Incr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</si>
</sst>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6" fillId="0" borderId="0" xfId="0" applyFont="1"/>
    <xf numFmtId="0" fontId="6" fillId="0" borderId="0" xfId="0" applyFont="1" applyFill="1"/>
    <xf numFmtId="4" fontId="0" fillId="0" borderId="0" xfId="0" applyNumberFormat="1"/>
  </cellXfs>
  <cellStyles count="5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25">
      <c r="A3" s="1" t="s">
        <v>3</v>
      </c>
      <c r="K3" s="1" t="s">
        <v>3</v>
      </c>
      <c r="M3" s="5"/>
      <c r="O3" s="1" t="s">
        <v>3</v>
      </c>
    </row>
    <row r="4" spans="1:18" x14ac:dyDescent="0.25">
      <c r="A4" s="1" t="s">
        <v>31</v>
      </c>
      <c r="I4" s="31">
        <v>0</v>
      </c>
      <c r="J4">
        <f>680000*0.15*0.3</f>
        <v>30600</v>
      </c>
      <c r="K4" s="1"/>
      <c r="L4" s="31"/>
      <c r="M4" s="5"/>
      <c r="O4" s="1"/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27+30+31+30+31</f>
        <v>149</v>
      </c>
      <c r="K7" s="6" t="s">
        <v>7</v>
      </c>
      <c r="L7" s="10">
        <f>27+30+31+30+31</f>
        <v>149</v>
      </c>
      <c r="O7" s="6" t="s">
        <v>7</v>
      </c>
      <c r="P7" s="10">
        <f>27+30+31+30+31</f>
        <v>149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v>0.94879999999999998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141371.19999999998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7270720.8159999987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-1454144.1631999998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>
        <f>-50000/360</f>
        <v>-138.88888888888889</v>
      </c>
      <c r="K12" s="6" t="s">
        <v>17</v>
      </c>
      <c r="L12" s="17"/>
      <c r="O12" s="6" t="s">
        <v>17</v>
      </c>
      <c r="P12" s="17">
        <v>0</v>
      </c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-382550.46719999996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5433887.2967111105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-4618804.2022044435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815083.094506667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1197633.5617066668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f>-0.2*I22*0.85</f>
        <v>0</v>
      </c>
    </row>
    <row r="24" spans="1:17" x14ac:dyDescent="0.25">
      <c r="A24" t="s">
        <v>34</v>
      </c>
      <c r="I24" s="28">
        <f>I23+I22+I20</f>
        <v>1197633.5617066668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359290.06851200003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359290.06851200003</v>
      </c>
    </row>
    <row r="33" spans="1:12" x14ac:dyDescent="0.25">
      <c r="I33" s="28"/>
      <c r="J33" s="28"/>
      <c r="L33" s="28"/>
    </row>
    <row r="34" spans="1:12" x14ac:dyDescent="0.25">
      <c r="A34" s="1" t="s">
        <v>35</v>
      </c>
    </row>
    <row r="35" spans="1:12" x14ac:dyDescent="0.25">
      <c r="A35" t="s">
        <v>36</v>
      </c>
      <c r="I35" s="28">
        <f>I32/5</f>
        <v>71858.0137024</v>
      </c>
      <c r="L35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GA8"/>
  <sheetViews>
    <sheetView zoomScale="80" zoomScaleNormal="80" workbookViewId="0">
      <selection activeCell="D8" sqref="D8"/>
    </sheetView>
  </sheetViews>
  <sheetFormatPr defaultRowHeight="15" x14ac:dyDescent="0.25"/>
  <cols>
    <col min="1" max="1" width="3.42578125" bestFit="1" customWidth="1"/>
    <col min="2" max="2" width="10.5703125" customWidth="1"/>
    <col min="3" max="3" width="14" customWidth="1"/>
    <col min="4" max="4" width="15.85546875" bestFit="1" customWidth="1"/>
    <col min="5" max="5" width="14.140625" customWidth="1"/>
    <col min="6" max="7" width="13.7109375" bestFit="1" customWidth="1"/>
    <col min="8" max="8" width="12.42578125" customWidth="1"/>
    <col min="9" max="10" width="13.7109375" bestFit="1" customWidth="1"/>
    <col min="11" max="11" width="17" customWidth="1"/>
    <col min="12" max="13" width="13.7109375" bestFit="1" customWidth="1"/>
    <col min="14" max="14" width="12.42578125" customWidth="1"/>
    <col min="15" max="16" width="13.7109375" bestFit="1" customWidth="1"/>
    <col min="17" max="17" width="12.42578125" customWidth="1"/>
    <col min="18" max="19" width="13.7109375" bestFit="1" customWidth="1"/>
    <col min="20" max="20" width="12.42578125" customWidth="1"/>
    <col min="21" max="21" width="13.7109375" bestFit="1" customWidth="1"/>
    <col min="22" max="22" width="13.42578125" customWidth="1"/>
    <col min="23" max="23" width="18.42578125" customWidth="1"/>
    <col min="24" max="25" width="13.85546875" customWidth="1"/>
    <col min="26" max="26" width="14.85546875" customWidth="1"/>
    <col min="27" max="28" width="13.7109375" bestFit="1" customWidth="1"/>
    <col min="29" max="29" width="14.85546875" customWidth="1"/>
    <col min="39" max="40" width="13.7109375" bestFit="1" customWidth="1"/>
  </cols>
  <sheetData>
    <row r="1" spans="4:183" s="33" customFormat="1" ht="12.75" x14ac:dyDescent="0.2"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</row>
    <row r="3" spans="4:183" x14ac:dyDescent="0.25">
      <c r="E3" t="s">
        <v>38</v>
      </c>
    </row>
    <row r="4" spans="4:183" x14ac:dyDescent="0.25">
      <c r="D4" t="s">
        <v>37</v>
      </c>
      <c r="E4" s="35">
        <v>1574</v>
      </c>
    </row>
    <row r="5" spans="4:183" x14ac:dyDescent="0.25">
      <c r="D5" t="s">
        <v>39</v>
      </c>
      <c r="E5" s="35">
        <f>E4*0.7</f>
        <v>1101.8</v>
      </c>
    </row>
    <row r="6" spans="4:183" x14ac:dyDescent="0.25">
      <c r="D6" t="s">
        <v>40</v>
      </c>
      <c r="E6" s="35">
        <v>153</v>
      </c>
    </row>
    <row r="7" spans="4:183" x14ac:dyDescent="0.25">
      <c r="D7" t="s">
        <v>41</v>
      </c>
      <c r="E7" s="35">
        <f>E5-E6</f>
        <v>948.8</v>
      </c>
    </row>
    <row r="8" spans="4:183" x14ac:dyDescent="0.25">
      <c r="E8" s="3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2018-08-30T06:32:07Z</dcterms:modified>
</cp:coreProperties>
</file>