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19\WAVE\"/>
    </mc:Choice>
  </mc:AlternateContent>
  <xr:revisionPtr revIDLastSave="0" documentId="8_{4A3323D5-6E5B-4679-8AB4-C4143AFC8B64}" xr6:coauthVersionLast="41" xr6:coauthVersionMax="41" xr10:uidLastSave="{00000000-0000-0000-0000-000000000000}"/>
  <bookViews>
    <workbookView xWindow="6420" yWindow="570" windowWidth="37635" windowHeight="14985" xr2:uid="{B7B9A566-8199-4F2C-B845-BE7271C5A3EA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Sheet1!$A$1:$AZ$73</definedName>
    <definedName name="_xlnm.Print_Area" localSheetId="0">Sheet1!$A$1:$AZ$16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3" i="1"/>
  <c r="K2" i="1"/>
  <c r="C15" i="1" l="1"/>
  <c r="C7" i="1" l="1"/>
  <c r="C16" i="1" l="1"/>
  <c r="C13" i="1"/>
  <c r="C11" i="1"/>
  <c r="C12" i="1"/>
  <c r="C6" i="1"/>
  <c r="C10" i="1"/>
  <c r="C9" i="1"/>
  <c r="C3" i="1"/>
  <c r="C4" i="1"/>
  <c r="C2" i="1"/>
  <c r="M4" i="1" l="1"/>
  <c r="M3" i="1"/>
  <c r="M2" i="1" l="1"/>
  <c r="B34" i="1" l="1"/>
  <c r="B35" i="1"/>
  <c r="B36" i="1"/>
  <c r="B37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2" i="1"/>
  <c r="B3" i="1"/>
  <c r="B4" i="1"/>
  <c r="B5" i="1"/>
  <c r="B45" i="1"/>
  <c r="B46" i="1"/>
  <c r="B47" i="1"/>
  <c r="B48" i="1"/>
  <c r="B9" i="1"/>
  <c r="B10" i="1"/>
  <c r="B38" i="1"/>
  <c r="B39" i="1"/>
  <c r="B40" i="1"/>
  <c r="B41" i="1"/>
  <c r="B42" i="1"/>
  <c r="B6" i="1"/>
  <c r="B7" i="1"/>
  <c r="B30" i="1"/>
  <c r="B31" i="1"/>
  <c r="B32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11" i="1"/>
  <c r="B12" i="1"/>
  <c r="B13" i="1"/>
  <c r="B15" i="1"/>
  <c r="B16" i="1"/>
  <c r="B66" i="1"/>
  <c r="B67" i="1"/>
  <c r="B68" i="1"/>
  <c r="B69" i="1"/>
  <c r="B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Enya, Dolapo D SPDC-UPO/G/DNC</author>
    <author>Ebeh, Chioma SPDC-UPO/G/UVC</author>
  </authors>
  <commentList>
    <comment ref="C1" authorId="0" shapeId="0" xr:uid="{39A9B031-C729-40E8-A19A-6CDA0976D5A7}">
      <text>
        <r>
          <rPr>
            <b/>
            <sz val="9"/>
            <color indexed="81"/>
            <rFont val="Tahoma"/>
            <family val="2"/>
          </rPr>
          <t>Enya, Dolapo D SPDC-UPO/G/DNC:</t>
        </r>
        <r>
          <rPr>
            <sz val="9"/>
            <color indexed="81"/>
            <rFont val="Tahoma"/>
            <family val="2"/>
          </rPr>
          <t xml:space="preserve">
next maturity level date-last maturaty level date</t>
        </r>
      </text>
    </comment>
    <comment ref="K16" authorId="1" shapeId="0" xr:uid="{E4C196EC-6978-4C1D-B073-A064F49DEA09}">
      <text>
        <r>
          <rPr>
            <b/>
            <sz val="9"/>
            <color indexed="81"/>
            <rFont val="Tahoma"/>
            <family val="2"/>
          </rPr>
          <t>Ebeh, Chioma SPDC-UPO/G/UVC:</t>
        </r>
        <r>
          <rPr>
            <sz val="9"/>
            <color indexed="81"/>
            <rFont val="Tahoma"/>
            <family val="2"/>
          </rPr>
          <t xml:space="preserve">
Well clean up proposal
</t>
        </r>
      </text>
    </comment>
  </commentList>
</comments>
</file>

<file path=xl/sharedStrings.xml><?xml version="1.0" encoding="utf-8"?>
<sst xmlns="http://schemas.openxmlformats.org/spreadsheetml/2006/main" count="370" uniqueCount="153">
  <si>
    <t>#</t>
  </si>
  <si>
    <t>Days in current maturity level</t>
  </si>
  <si>
    <t>Next L-gate date</t>
  </si>
  <si>
    <t>Name</t>
  </si>
  <si>
    <t>Maturity level</t>
  </si>
  <si>
    <t>Initiative owner</t>
  </si>
  <si>
    <t>Weekly status</t>
  </si>
  <si>
    <t>Plan L1</t>
  </si>
  <si>
    <t>Plan L2</t>
  </si>
  <si>
    <t>Plan L3</t>
  </si>
  <si>
    <t>Plan L4</t>
  </si>
  <si>
    <t>Plan L5</t>
  </si>
  <si>
    <t>Total lifecycle Savings (Plan)</t>
  </si>
  <si>
    <t>SPDC - Total lifecycle Savings (Plan)</t>
  </si>
  <si>
    <t>SNEPCO - Total lifecycle Savings (Plan)</t>
  </si>
  <si>
    <t>Total lifecycle FCF USD (Plan)</t>
  </si>
  <si>
    <t>SPDC - Total lifecycle FCF USD (Plan)</t>
  </si>
  <si>
    <t>SNEPCO - Total lifecycle FCF USD (Plan)</t>
  </si>
  <si>
    <t>Total lifecycle Invest USD (Plan)</t>
  </si>
  <si>
    <t>Total lifecycle Inventory reduction (Plan)</t>
  </si>
  <si>
    <t>Total lifecycle Production increase (Oil) (kb/d) (Plan)</t>
  </si>
  <si>
    <t>Total lifecycle Production increase (Gas) (MMscf/d) (Plan)</t>
  </si>
  <si>
    <t>Total lifecycle FTE (Plan)</t>
  </si>
  <si>
    <t>Total lifecycle Savings (Actual)</t>
  </si>
  <si>
    <t>SPDC - Total lifecycle Savings (Actual)</t>
  </si>
  <si>
    <t>SNEPCO - Total lifecycle Savings (Actual)</t>
  </si>
  <si>
    <t>Total lifecycle FCF USD (Actual)</t>
  </si>
  <si>
    <t>SPDC - Total lifecycle FCF USD (Actual)</t>
  </si>
  <si>
    <t>SNEPCO - Total lifecycle FCF USD (Actual)</t>
  </si>
  <si>
    <t>Total lifecycle Invest USD (Actual)</t>
  </si>
  <si>
    <t>Total lifecycle Inventory reduction (Actual)</t>
  </si>
  <si>
    <t>Total lifecycle Production increase (Oil) (kb/d) (Actual)</t>
  </si>
  <si>
    <t>Total lifecycle Production increase (Gas) (MMscf/d) (Actual)</t>
  </si>
  <si>
    <t>Total lifecycle FTE (Actual)</t>
  </si>
  <si>
    <t>Total current year Savings (Plan)</t>
  </si>
  <si>
    <t>SPDC - Total current year Savings (Plan)</t>
  </si>
  <si>
    <t>SNEPCO - Total current year Savings (Plan)</t>
  </si>
  <si>
    <t>Total current year FCF USD (Plan)</t>
  </si>
  <si>
    <t>SPDC - Total current year FCF USD (Plan)</t>
  </si>
  <si>
    <t>SNEPCO - Total current year FCF USD (Plan)</t>
  </si>
  <si>
    <t>Total current year Invest USD (Plan)</t>
  </si>
  <si>
    <t>Total current year Inventory reduction (Plan)</t>
  </si>
  <si>
    <t>Total current year Production increase (Oil) (kb/d) (Plan)</t>
  </si>
  <si>
    <t>Total current year Production increase (Gas) (MMscf/d) (Plan)</t>
  </si>
  <si>
    <t>Total current year FTE (Plan)</t>
  </si>
  <si>
    <t>Total current year Savings (Actual)</t>
  </si>
  <si>
    <t>SPDC - Total current year Savings (Actual)</t>
  </si>
  <si>
    <t>SNEPCO - Total current year Savings (Actual)</t>
  </si>
  <si>
    <t>Total current year FCF USD (Actual)</t>
  </si>
  <si>
    <t>SPDC - Total current year FCF USD (Actual)</t>
  </si>
  <si>
    <t xml:space="preserve">NOV: Rigless Perforation extension of Well UBIE-OSHI-08 </t>
  </si>
  <si>
    <t>L5: Value realized</t>
  </si>
  <si>
    <t>Cordelia Ikpera</t>
  </si>
  <si>
    <t>Archived</t>
  </si>
  <si>
    <t>NOV: Reperforation/Nitrogen Lift of Well UBIE-OSHI-02 by April 2019</t>
  </si>
  <si>
    <t>L3: Solution known -approved for implementation</t>
  </si>
  <si>
    <t>On track</t>
  </si>
  <si>
    <t xml:space="preserve">NOV: Rigless Perforation extension of Well UBIE-OSHI-04 </t>
  </si>
  <si>
    <t xml:space="preserve">NOV: Rigless Perforation extension of Well UBIE-OSHI-06 </t>
  </si>
  <si>
    <t xml:space="preserve">NOV: Rigless Perforation extension of Well UBIE-OSHI-15 </t>
  </si>
  <si>
    <t>Retrieve Plug &amp; NRV on AGBA034S by May 2019</t>
  </si>
  <si>
    <t>Sand Clean-out &amp; fishing on AGBA044L by May</t>
  </si>
  <si>
    <t>Change out faulty ScSSSV for AGBD041L by May 2019</t>
  </si>
  <si>
    <t>Carry out wellhead equipment repair on AGBA018L by Q2, 2019</t>
  </si>
  <si>
    <t>Carry out wellhead equipment repair on AGBA054L by Q2, 2019</t>
  </si>
  <si>
    <t>Carry out wellhead equipment repair on AGBA054S by April 2019</t>
  </si>
  <si>
    <t>Carry out wellhead equipment repair on AGBA018S by May 2019</t>
  </si>
  <si>
    <t>Carry out wellhead equipment repair on AGBA013L by Q2, 2019</t>
  </si>
  <si>
    <t>Carry out wellhead equipment repair on AGBA013S by Q2 2019</t>
  </si>
  <si>
    <t>Carry out wellhead equipment repair on AGBA056L to unlock 250 bopd by Q2 2019</t>
  </si>
  <si>
    <t>Carry out wellhead equipment repair/lay flowine for IMOH036L</t>
  </si>
  <si>
    <t>Lay flowline for IMOR033L to unlock 180 bopd in Q2, 2019</t>
  </si>
  <si>
    <t>Lay flowline for IMOR056L by Q2 2019</t>
  </si>
  <si>
    <t xml:space="preserve">Initial completion of KOCR 41 and laying of flowlines </t>
  </si>
  <si>
    <t>L0: Idea registered</t>
  </si>
  <si>
    <t>Initial completion of GBAR 03 and laying of flowlines by Oct 2019</t>
  </si>
  <si>
    <t>Initial completion of GBAR 27 and laying of flowlines</t>
  </si>
  <si>
    <t>Initial completion of EPU 05 and laying of flowlines</t>
  </si>
  <si>
    <t xml:space="preserve">Sidetrack FORC025T </t>
  </si>
  <si>
    <t>Sidetrack FORC001</t>
  </si>
  <si>
    <t xml:space="preserve">Sidetrack FORC038 </t>
  </si>
  <si>
    <t xml:space="preserve">Workover FORC026 </t>
  </si>
  <si>
    <t xml:space="preserve">Integrity Workover of NUN RIVER 007 </t>
  </si>
  <si>
    <t xml:space="preserve">Integrity Workover of NUN RIVER 006 </t>
  </si>
  <si>
    <t>NOV: Reperforation/Nitrogen Lift on AKRI-10 Well by April 2019</t>
  </si>
  <si>
    <t>NOV: Water Shut off/Nitrogen Lift on Well TEBIDABA 9S</t>
  </si>
  <si>
    <t xml:space="preserve">NOV: Water Shut off/Nitrogen Lift on Well by UBIE-OSHI-04L </t>
  </si>
  <si>
    <t>NOV: Workover of UBIE-OSHI-13 by March 2019</t>
  </si>
  <si>
    <t xml:space="preserve">NOV: Acid Stimulation of Well UBIE-OSHI-12  </t>
  </si>
  <si>
    <t>Install 6-inch Bulk-Line, install PBV and hook up BONT002L and 002S by NOV 2019</t>
  </si>
  <si>
    <t>L1: High level estimate</t>
  </si>
  <si>
    <t>Lay flowline &amp; install CCU on BONN030T by August 2019</t>
  </si>
  <si>
    <t>L2: Feasibility proven, prioritized for planning</t>
  </si>
  <si>
    <t xml:space="preserve">AGBD011T Bean Up Opportunity to unlocked 255 bopd Potential </t>
  </si>
  <si>
    <t xml:space="preserve">AGBD070L Bean Up Opportunity to unlocked 740 bopd Potential </t>
  </si>
  <si>
    <t xml:space="preserve">UMUE015S Bean up Opportunity to unlock 300 bopd Potential </t>
  </si>
  <si>
    <t>Ehidiamhen Alikah</t>
  </si>
  <si>
    <t xml:space="preserve">EA021 STOG Opportunity to unlock 50 bopd Potential by increasing the gaslift injection rate and well performance modelling </t>
  </si>
  <si>
    <t xml:space="preserve">EA023 STOG Opportunity to unlock 50 bopd Potential </t>
  </si>
  <si>
    <t xml:space="preserve">EA030 STOG Opportunity to unlock 200 bopd Potential </t>
  </si>
  <si>
    <t xml:space="preserve">EA045 STOG Opportunity to unlock 50 bopd Potential </t>
  </si>
  <si>
    <t xml:space="preserve">EA046 STOG Opportunity to unlock 50 bopd Potential </t>
  </si>
  <si>
    <t xml:space="preserve">EA047 STOG Opportunity to unlock 50 bopd Potential </t>
  </si>
  <si>
    <t>EA048 STOG Opportunity to unlock 50 bopd Potential</t>
  </si>
  <si>
    <t>EA049 STOG Opportunity to unlock 200 bopd Potential</t>
  </si>
  <si>
    <t xml:space="preserve">Installation of 6inch flowline, well head hook up and fittings for  ALELE-01 to unlock 4300 bopd  </t>
  </si>
  <si>
    <t xml:space="preserve">Completion of well, Installation of flow line, well head hook up and fittings  for  ANGA-03 to unlock 3400bopd  </t>
  </si>
  <si>
    <t xml:space="preserve">Completion of well, Installation of flow line, well head hook up and fittings  for  ANGA-05 to unlock 3400bopd  </t>
  </si>
  <si>
    <t>EA024 Beanup Opportunity by April 2019</t>
  </si>
  <si>
    <t>EA035 Beanup Opportunity by April 2019</t>
  </si>
  <si>
    <t>EA043 Beanup Opportunity by April 2019</t>
  </si>
  <si>
    <t>EJA007 Beanup Opportunity to unlock 25 by April 2019</t>
  </si>
  <si>
    <t>EA028 STOG Opportunity to unlock 400 bopd Potential by September 2019</t>
  </si>
  <si>
    <t>EA042 STOG Opportunity to unlock 600 bopd Potential by September 2019</t>
  </si>
  <si>
    <t xml:space="preserve">NUNR 003L TUBING LEAK INVESTIGATION AND REPAIR TO SAFEGUARD 0.47MMSTB BY JUNE 2019 </t>
  </si>
  <si>
    <t>NUNR-010T WATER SHUT OFF &amp; RE-PERFORATION OPPORTUNITY TO OPTIMIZE PRODUCTION BY JUNE 2019</t>
  </si>
  <si>
    <t>NOG: Bonny NAG debottlenecking to increase production by 100MMscf/d by June 2019</t>
  </si>
  <si>
    <t xml:space="preserve">NOG: Forcados Workover Offshore to deliver 3000 bopd </t>
  </si>
  <si>
    <t>NOG: FYIIP Step1B to deliver 330 MMscf/d</t>
  </si>
  <si>
    <t>NOG: Ogbotobo re-entry to deliver 8000 bopd by June 2019</t>
  </si>
  <si>
    <t>NOG: Southern Swamp AGS plus STEP1 to realise 150 MMscf/d by Oct 2019</t>
  </si>
  <si>
    <t>FORC049T Bean OPTIMIZATION – Gain of 200 bopd by End February 2019</t>
  </si>
  <si>
    <t>FORC031S Bean OPTIMIZATION – Gain of 150 bopd by End February 2019</t>
  </si>
  <si>
    <t>FORC048S Bean OPTIMIZATION – Gain of 150 bopd by End February 2019</t>
  </si>
  <si>
    <t>NOV: Deliver 1600 bopd from Ubie-Oshi existing wells following field unitization</t>
  </si>
  <si>
    <t>NOV: Open up and ramp up production from Uzere East field to 3200 bopd by April 2019</t>
  </si>
  <si>
    <t>Team</t>
  </si>
  <si>
    <t>SW /EA</t>
  </si>
  <si>
    <t>NOV</t>
  </si>
  <si>
    <t>Remark</t>
  </si>
  <si>
    <t>DBUC-015 Water Shut-off &amp; reperforation to restore production of 950bopd and safeguard 1.47MMstb</t>
  </si>
  <si>
    <t>NUNR-013T DEWAXING, SAND CLEANOUT &amp; SAND CONSOLIDATION TO SAFEGUARD 1.05MMSTB AND RESTORE 400BOPD BY JULY 2019</t>
  </si>
  <si>
    <t>Now with PTD</t>
  </si>
  <si>
    <t xml:space="preserve">NOG: Etelebou-001 workover to deliver 700 bopd </t>
  </si>
  <si>
    <t>Close out TA2 document Review comments</t>
  </si>
  <si>
    <t>1.Provide agreed delivery plan in alignment with new sequence
2. Update proposal post Well Endorsement</t>
  </si>
  <si>
    <t>Feasibility being investigated</t>
  </si>
  <si>
    <t>1.Provide agreed delivery plan</t>
  </si>
  <si>
    <t>1.Provide agreed delivery plan in view of BNAG debottlenecking</t>
  </si>
  <si>
    <t>1. Confirm CWI readiness</t>
  </si>
  <si>
    <t xml:space="preserve">1. Confirm CWI readiness
</t>
  </si>
  <si>
    <t>1. Provide agreed delivery plan</t>
  </si>
  <si>
    <t>Comments</t>
  </si>
  <si>
    <t>CENTRAL</t>
  </si>
  <si>
    <t>L3,L4 and L5 change  aligned with  emerging STDWS</t>
  </si>
  <si>
    <t>Removed, transfred to PTD</t>
  </si>
  <si>
    <t>Removed, manged by Asset Integrity</t>
  </si>
  <si>
    <t>NUNR 015S  WHM and FLLR BY JUNE 2019</t>
  </si>
  <si>
    <t>Mobilisation for Well cleanup/test ongoing.</t>
  </si>
  <si>
    <t>L4/5 date changed due to availability of CWI Barge (Activity yet to be executed but well opened up and flowing at 2000bopd. under observation - opportunity in OP18 for 2019 delivery)</t>
  </si>
  <si>
    <t>L4/5 date changed due to availability of CWI Barge - Activity yet to be executed. Opportunity in OP18 for 2019 delivery</t>
  </si>
  <si>
    <t>L4/5 date changed due to availability of CWI Barge and completion of FL by Asset Engr - Activity yet to be executed Opportunity in OP18 for 2019 delivery</t>
  </si>
  <si>
    <t>To be removed,  Activity yet to be executed.  Opportunity not in OP18 or OP19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</si>
</sst>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Futura Medium"/>
    </font>
    <font>
      <sz val="10"/>
      <color theme="1"/>
      <name val="Futura Medium"/>
    </font>
    <font>
      <b/>
      <sz val="14"/>
      <color theme="1"/>
      <name val="Futura Medium"/>
    </font>
    <font>
      <sz val="12"/>
      <color theme="1"/>
      <name val="Futura Medium"/>
    </font>
    <font>
      <sz val="12"/>
      <color rgb="FFFF0000"/>
      <name val="Futura Medium"/>
    </font>
    <font>
      <sz val="12"/>
      <name val="Futura Medium"/>
    </font>
    <font>
      <sz val="12"/>
      <color rgb="FFC00000"/>
      <name val="Futura Medium"/>
    </font>
    <font>
      <b/>
      <sz val="12"/>
      <color theme="1"/>
      <name val="Futura Medium"/>
    </font>
    <font>
      <sz val="12"/>
      <color theme="1"/>
      <name val="Calibri"/>
      <family val="2"/>
      <scheme val="minor"/>
    </font>
    <font>
      <sz val="14"/>
      <color rgb="FFFF0000"/>
      <name val="Futura Medium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0" borderId="4" xfId="0" applyBorder="1"/>
    <xf numFmtId="0" fontId="0" fillId="0" borderId="5" xfId="0" applyBorder="1"/>
    <xf numFmtId="15" fontId="0" fillId="0" borderId="5" xfId="0" applyNumberFormat="1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4" borderId="4" xfId="0" applyFill="1" applyBorder="1"/>
    <xf numFmtId="0" fontId="0" fillId="4" borderId="5" xfId="0" applyFill="1" applyBorder="1"/>
    <xf numFmtId="15" fontId="0" fillId="4" borderId="5" xfId="0" applyNumberFormat="1" applyFill="1" applyBorder="1"/>
    <xf numFmtId="0" fontId="0" fillId="4" borderId="6" xfId="0" applyFill="1" applyBorder="1"/>
    <xf numFmtId="0" fontId="0" fillId="3" borderId="10" xfId="0" applyFill="1" applyBorder="1"/>
    <xf numFmtId="0" fontId="0" fillId="4" borderId="10" xfId="0" applyFill="1" applyBorder="1"/>
    <xf numFmtId="0" fontId="0" fillId="5" borderId="4" xfId="0" applyFill="1" applyBorder="1"/>
    <xf numFmtId="0" fontId="0" fillId="5" borderId="5" xfId="0" applyFill="1" applyBorder="1"/>
    <xf numFmtId="15" fontId="0" fillId="5" borderId="5" xfId="0" applyNumberFormat="1" applyFill="1" applyBorder="1"/>
    <xf numFmtId="0" fontId="0" fillId="5" borderId="6" xfId="0" applyFill="1" applyBorder="1"/>
    <xf numFmtId="0" fontId="0" fillId="5" borderId="10" xfId="0" applyFill="1" applyBorder="1"/>
    <xf numFmtId="0" fontId="0" fillId="5" borderId="7" xfId="0" applyFill="1" applyBorder="1"/>
    <xf numFmtId="0" fontId="0" fillId="5" borderId="8" xfId="0" applyFill="1" applyBorder="1"/>
    <xf numFmtId="15" fontId="0" fillId="5" borderId="8" xfId="0" applyNumberFormat="1" applyFill="1" applyBorder="1"/>
    <xf numFmtId="0" fontId="0" fillId="5" borderId="9" xfId="0" applyFill="1" applyBorder="1"/>
    <xf numFmtId="0" fontId="0" fillId="5" borderId="11" xfId="0" applyFill="1" applyBorder="1"/>
    <xf numFmtId="0" fontId="0" fillId="0" borderId="5" xfId="0" applyFill="1" applyBorder="1"/>
    <xf numFmtId="0" fontId="0" fillId="0" borderId="6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3" borderId="12" xfId="0" applyFill="1" applyBorder="1" applyAlignment="1">
      <alignment horizontal="center" vertical="center" wrapText="1"/>
    </xf>
    <xf numFmtId="0" fontId="0" fillId="3" borderId="13" xfId="0" applyFill="1" applyBorder="1"/>
    <xf numFmtId="0" fontId="1" fillId="3" borderId="13" xfId="0" applyFont="1" applyFill="1" applyBorder="1"/>
    <xf numFmtId="0" fontId="0" fillId="0" borderId="13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left"/>
    </xf>
    <xf numFmtId="0" fontId="0" fillId="3" borderId="0" xfId="0" applyFill="1" applyBorder="1"/>
    <xf numFmtId="0" fontId="4" fillId="3" borderId="0" xfId="0" applyFont="1" applyFill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14" fontId="6" fillId="3" borderId="14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15" fontId="7" fillId="0" borderId="5" xfId="0" applyNumberFormat="1" applyFont="1" applyBorder="1" applyAlignment="1">
      <alignment horizontal="left" vertical="center" wrapText="1"/>
    </xf>
    <xf numFmtId="15" fontId="7" fillId="0" borderId="5" xfId="0" applyNumberFormat="1" applyFont="1" applyFill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6" borderId="5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15" fontId="9" fillId="0" borderId="5" xfId="0" applyNumberFormat="1" applyFont="1" applyBorder="1" applyAlignment="1">
      <alignment horizontal="left" vertical="center" wrapText="1"/>
    </xf>
    <xf numFmtId="0" fontId="10" fillId="6" borderId="4" xfId="0" applyFont="1" applyFill="1" applyBorder="1" applyAlignment="1">
      <alignment horizontal="left" vertical="center" wrapText="1"/>
    </xf>
    <xf numFmtId="0" fontId="10" fillId="6" borderId="5" xfId="0" applyFont="1" applyFill="1" applyBorder="1" applyAlignment="1">
      <alignment horizontal="left" vertical="center" wrapText="1"/>
    </xf>
    <xf numFmtId="15" fontId="10" fillId="6" borderId="5" xfId="0" applyNumberFormat="1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15" fontId="8" fillId="6" borderId="5" xfId="0" applyNumberFormat="1" applyFont="1" applyFill="1" applyBorder="1" applyAlignment="1">
      <alignment horizontal="left" vertical="center" wrapText="1"/>
    </xf>
    <xf numFmtId="0" fontId="7" fillId="3" borderId="5" xfId="0" applyFont="1" applyFill="1" applyBorder="1" applyAlignment="1">
      <alignment horizontal="left" vertical="center" wrapText="1"/>
    </xf>
    <xf numFmtId="14" fontId="11" fillId="3" borderId="5" xfId="0" applyNumberFormat="1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12" fillId="3" borderId="5" xfId="0" applyFont="1" applyFill="1" applyBorder="1" applyAlignment="1">
      <alignment wrapText="1"/>
    </xf>
    <xf numFmtId="0" fontId="12" fillId="3" borderId="14" xfId="0" applyFont="1" applyFill="1" applyBorder="1" applyAlignment="1">
      <alignment wrapText="1"/>
    </xf>
    <xf numFmtId="0" fontId="7" fillId="3" borderId="14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 wrapText="1"/>
    </xf>
    <xf numFmtId="0" fontId="7" fillId="0" borderId="5" xfId="0" applyFont="1" applyBorder="1" applyAlignment="1">
      <alignment vertical="center" wrapText="1"/>
    </xf>
    <xf numFmtId="0" fontId="8" fillId="6" borderId="14" xfId="0" applyFont="1" applyFill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 wrapText="1"/>
    </xf>
    <xf numFmtId="0" fontId="7" fillId="6" borderId="14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14" xfId="0" applyFont="1" applyFill="1" applyBorder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14" fontId="7" fillId="3" borderId="0" xfId="0" applyNumberFormat="1" applyFont="1" applyFill="1" applyAlignment="1">
      <alignment horizontal="left" vertical="center" wrapText="1"/>
    </xf>
    <xf numFmtId="0" fontId="7" fillId="3" borderId="15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left" vertical="center" wrapText="1"/>
    </xf>
    <xf numFmtId="0" fontId="7" fillId="5" borderId="5" xfId="0" applyFont="1" applyFill="1" applyBorder="1" applyAlignment="1">
      <alignment horizontal="left" vertical="center" wrapText="1"/>
    </xf>
    <xf numFmtId="15" fontId="9" fillId="0" borderId="5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Cordelia.Ikpera/Desktop/VDM%20meetings/WAVE_05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502"/>
      <sheetName val="Sheet1"/>
    </sheetNames>
    <sheetDataSet>
      <sheetData sheetId="0">
        <row r="2">
          <cell r="A2">
            <v>12684</v>
          </cell>
          <cell r="B2" t="str">
            <v>CENTRAL</v>
          </cell>
          <cell r="C2">
            <v>194</v>
          </cell>
          <cell r="E2" t="str">
            <v xml:space="preserve">Initial completion of KOCR 41 and laying of flowlines </v>
          </cell>
        </row>
        <row r="3">
          <cell r="A3">
            <v>12685</v>
          </cell>
          <cell r="B3" t="str">
            <v>CENTRAL</v>
          </cell>
          <cell r="C3">
            <v>194</v>
          </cell>
          <cell r="E3" t="str">
            <v>Initial completion of GBAR 03 and laying of flowlines by Oct 2019</v>
          </cell>
        </row>
        <row r="4">
          <cell r="A4">
            <v>12686</v>
          </cell>
          <cell r="B4" t="str">
            <v>CENTRAL</v>
          </cell>
          <cell r="C4">
            <v>194</v>
          </cell>
          <cell r="E4" t="str">
            <v>Initial completion of GBAR 27 and laying of flowlines</v>
          </cell>
        </row>
        <row r="5">
          <cell r="A5">
            <v>12687</v>
          </cell>
          <cell r="B5" t="str">
            <v>CENTRAL</v>
          </cell>
          <cell r="C5">
            <v>194</v>
          </cell>
          <cell r="E5" t="str">
            <v>Initial completion of EPU 05 and laying of flowlines</v>
          </cell>
        </row>
        <row r="6">
          <cell r="A6">
            <v>12700</v>
          </cell>
          <cell r="B6" t="str">
            <v>CENTRAL</v>
          </cell>
          <cell r="C6">
            <v>194</v>
          </cell>
          <cell r="E6" t="str">
            <v xml:space="preserve">Integrity Workover of NUN RIVER 007 </v>
          </cell>
        </row>
        <row r="7">
          <cell r="A7">
            <v>12701</v>
          </cell>
          <cell r="B7" t="str">
            <v>CENTRAL</v>
          </cell>
          <cell r="C7">
            <v>194</v>
          </cell>
          <cell r="E7" t="str">
            <v xml:space="preserve">Integrity Workover of NUN RIVER 006 </v>
          </cell>
        </row>
        <row r="8">
          <cell r="A8">
            <v>12713</v>
          </cell>
          <cell r="B8" t="str">
            <v>CENTRAL</v>
          </cell>
          <cell r="C8">
            <v>181</v>
          </cell>
          <cell r="D8">
            <v>43699</v>
          </cell>
          <cell r="E8" t="str">
            <v>Install 6-inch Bulk-Line, install PBV and hook up BONT002L and 002S by NOV 2019</v>
          </cell>
        </row>
        <row r="9">
          <cell r="A9">
            <v>12714</v>
          </cell>
          <cell r="B9" t="str">
            <v>CENTRAL</v>
          </cell>
          <cell r="C9">
            <v>1</v>
          </cell>
          <cell r="D9">
            <v>43546</v>
          </cell>
          <cell r="E9" t="str">
            <v>Lay flowline &amp; install CCU on BONN030T by August 2019</v>
          </cell>
        </row>
        <row r="10">
          <cell r="A10">
            <v>15891</v>
          </cell>
          <cell r="B10" t="str">
            <v>CENTRAL</v>
          </cell>
          <cell r="C10">
            <v>5</v>
          </cell>
          <cell r="E10" t="str">
            <v>NUNR 013T DEWAXING, SAND CLEANOUT &amp; SAND CONSOLIDATION TO SAFEGUARD 1.05MMSTB BY APR. 2019</v>
          </cell>
        </row>
        <row r="11">
          <cell r="A11">
            <v>15892</v>
          </cell>
          <cell r="B11" t="str">
            <v>CENTRAL</v>
          </cell>
          <cell r="C11">
            <v>1</v>
          </cell>
          <cell r="D11">
            <v>43524</v>
          </cell>
          <cell r="E11" t="str">
            <v xml:space="preserve">NUNR 003L TUBING LEAK INVESTIGATION AND REPAIR TO SAFEGUARD 0.47MMSTB BY JUNE 2019 </v>
          </cell>
        </row>
        <row r="12">
          <cell r="A12">
            <v>15893</v>
          </cell>
          <cell r="B12" t="str">
            <v>CENTRAL</v>
          </cell>
          <cell r="C12">
            <v>5</v>
          </cell>
          <cell r="D12">
            <v>43646</v>
          </cell>
          <cell r="E12" t="str">
            <v>NUNR-010T WATER SHUT OFF &amp; RE-PERFORATION OPPORTUNITY TO OPTIMIZE PRODUCTION BY JUNE 2019</v>
          </cell>
        </row>
        <row r="13">
          <cell r="A13">
            <v>15894</v>
          </cell>
          <cell r="B13" t="str">
            <v>CENTRAL</v>
          </cell>
          <cell r="C13">
            <v>1</v>
          </cell>
          <cell r="D13">
            <v>43524</v>
          </cell>
          <cell r="E13" t="str">
            <v>NUNR 015L/S STIMULATION AND WELL LIFT TO RESTORE PRODUCTION ON THE SS &amp; LS BY JUNE 2019</v>
          </cell>
        </row>
        <row r="14">
          <cell r="A14">
            <v>16203</v>
          </cell>
          <cell r="B14" t="str">
            <v>CENTRAL</v>
          </cell>
          <cell r="C14">
            <v>5</v>
          </cell>
          <cell r="E14" t="str">
            <v>NOG: Bonny NAG debottlenecking to increase production by 100MMscf/d by June 2019</v>
          </cell>
        </row>
        <row r="15">
          <cell r="A15">
            <v>16204</v>
          </cell>
          <cell r="B15" t="str">
            <v>CENTRAL</v>
          </cell>
          <cell r="C15">
            <v>5</v>
          </cell>
          <cell r="E15" t="str">
            <v xml:space="preserve">NOG: Etelebou workover to deliver 700 bopd </v>
          </cell>
        </row>
        <row r="16">
          <cell r="A16">
            <v>12671</v>
          </cell>
          <cell r="B16" t="str">
            <v>LE</v>
          </cell>
          <cell r="C16">
            <v>5</v>
          </cell>
          <cell r="D16">
            <v>43546</v>
          </cell>
          <cell r="E16" t="str">
            <v>Retrieve Plug &amp; NRV on AGBA034S by May 2019</v>
          </cell>
        </row>
        <row r="17">
          <cell r="A17">
            <v>12672</v>
          </cell>
          <cell r="B17" t="str">
            <v>LE</v>
          </cell>
          <cell r="C17">
            <v>1</v>
          </cell>
          <cell r="D17">
            <v>43517</v>
          </cell>
          <cell r="E17" t="str">
            <v>Sand Clean-out &amp; fishing on AGBA044L by May</v>
          </cell>
        </row>
        <row r="18">
          <cell r="A18">
            <v>12673</v>
          </cell>
          <cell r="B18" t="str">
            <v>LE</v>
          </cell>
          <cell r="C18">
            <v>5</v>
          </cell>
          <cell r="D18">
            <v>43547</v>
          </cell>
          <cell r="E18" t="str">
            <v>Change out faulty ScSSSV for AGBD041L by May 2019</v>
          </cell>
        </row>
        <row r="19">
          <cell r="A19">
            <v>12674</v>
          </cell>
          <cell r="B19" t="str">
            <v>LE</v>
          </cell>
          <cell r="C19">
            <v>5</v>
          </cell>
          <cell r="D19">
            <v>43580</v>
          </cell>
          <cell r="E19" t="str">
            <v>Carry out wellhead equipment repair on AGBA018L by Q2, 2019</v>
          </cell>
        </row>
        <row r="20">
          <cell r="A20">
            <v>12675</v>
          </cell>
          <cell r="B20" t="str">
            <v>LE</v>
          </cell>
          <cell r="C20">
            <v>5</v>
          </cell>
          <cell r="D20">
            <v>43585</v>
          </cell>
          <cell r="E20" t="str">
            <v>Carry out wellhead equipment repair on AGBA054L by Q2, 2019</v>
          </cell>
        </row>
        <row r="21">
          <cell r="A21">
            <v>12676</v>
          </cell>
          <cell r="B21" t="str">
            <v>LE</v>
          </cell>
          <cell r="C21">
            <v>1</v>
          </cell>
          <cell r="D21">
            <v>43496</v>
          </cell>
          <cell r="E21" t="str">
            <v>Carry out wellhead equipment repair on AGBA054S by April 2019</v>
          </cell>
        </row>
        <row r="22">
          <cell r="A22">
            <v>12677</v>
          </cell>
          <cell r="B22" t="str">
            <v>LE</v>
          </cell>
          <cell r="C22">
            <v>5</v>
          </cell>
          <cell r="D22">
            <v>43585</v>
          </cell>
          <cell r="E22" t="str">
            <v>Carry out wellhead equipment repair on AGBA018S by May 2019</v>
          </cell>
        </row>
        <row r="23">
          <cell r="A23">
            <v>12678</v>
          </cell>
          <cell r="B23" t="str">
            <v>LE</v>
          </cell>
          <cell r="C23">
            <v>5</v>
          </cell>
          <cell r="D23">
            <v>43585</v>
          </cell>
          <cell r="E23" t="str">
            <v>Carry out wellhead equipment repair on AGBA013L by Q2, 2019</v>
          </cell>
        </row>
        <row r="24">
          <cell r="A24">
            <v>12679</v>
          </cell>
          <cell r="B24" t="str">
            <v>LE</v>
          </cell>
          <cell r="C24">
            <v>5</v>
          </cell>
          <cell r="D24">
            <v>43585</v>
          </cell>
          <cell r="E24" t="str">
            <v>Carry out wellhead equipment repair on AGBA013S by Q2 2019</v>
          </cell>
        </row>
        <row r="25">
          <cell r="A25">
            <v>12680</v>
          </cell>
          <cell r="B25" t="str">
            <v>LE</v>
          </cell>
          <cell r="C25">
            <v>5</v>
          </cell>
          <cell r="D25">
            <v>43630</v>
          </cell>
          <cell r="E25" t="str">
            <v>Carry out wellhead equipment repair on AGBA056L to unlock 250 bopd by Q2 2019</v>
          </cell>
        </row>
        <row r="26">
          <cell r="A26">
            <v>12681</v>
          </cell>
          <cell r="B26" t="str">
            <v>LE</v>
          </cell>
          <cell r="C26">
            <v>5</v>
          </cell>
          <cell r="D26">
            <v>43554</v>
          </cell>
          <cell r="E26" t="str">
            <v>Carry out wellhead equipment repair/lay flowine for IMOH036L</v>
          </cell>
        </row>
        <row r="27">
          <cell r="A27">
            <v>12682</v>
          </cell>
          <cell r="B27" t="str">
            <v>LE</v>
          </cell>
          <cell r="C27">
            <v>5</v>
          </cell>
          <cell r="D27">
            <v>43616</v>
          </cell>
          <cell r="E27" t="str">
            <v>Lay flowline for IMOR033L to unlock 180 bopd in Q2, 2019</v>
          </cell>
        </row>
        <row r="28">
          <cell r="A28">
            <v>12683</v>
          </cell>
          <cell r="B28" t="str">
            <v>LE</v>
          </cell>
          <cell r="C28">
            <v>5</v>
          </cell>
          <cell r="D28">
            <v>43595</v>
          </cell>
          <cell r="E28" t="str">
            <v>Lay flowline for IMOR056L by Q2 2019</v>
          </cell>
        </row>
        <row r="29">
          <cell r="A29">
            <v>13641</v>
          </cell>
          <cell r="B29" t="str">
            <v>LE</v>
          </cell>
          <cell r="C29">
            <v>39</v>
          </cell>
          <cell r="D29">
            <v>43462</v>
          </cell>
          <cell r="E29" t="str">
            <v xml:space="preserve">AGBD011T Bean Up Opportunity to unlocked 255 bopd Potential </v>
          </cell>
        </row>
        <row r="30">
          <cell r="A30">
            <v>13646</v>
          </cell>
          <cell r="B30" t="str">
            <v>LE</v>
          </cell>
          <cell r="C30">
            <v>39</v>
          </cell>
          <cell r="D30">
            <v>43462</v>
          </cell>
          <cell r="E30" t="str">
            <v xml:space="preserve">AGBD070L Bean Up Opportunity to unlocked 740 bopd Potential </v>
          </cell>
        </row>
        <row r="31">
          <cell r="A31">
            <v>13673</v>
          </cell>
          <cell r="B31" t="str">
            <v>LE</v>
          </cell>
          <cell r="C31">
            <v>39</v>
          </cell>
          <cell r="D31">
            <v>43462</v>
          </cell>
          <cell r="E31" t="str">
            <v xml:space="preserve">UMUE015S Bean up Opportunity to unlock 300 bopd Potential </v>
          </cell>
        </row>
        <row r="32">
          <cell r="A32">
            <v>12585</v>
          </cell>
          <cell r="B32" t="str">
            <v>NOV</v>
          </cell>
          <cell r="C32">
            <v>39</v>
          </cell>
          <cell r="D32">
            <v>43462</v>
          </cell>
          <cell r="E32" t="str">
            <v xml:space="preserve">NOV: Rigless Perforation extension of Well UBIE-OSHI-08 </v>
          </cell>
        </row>
        <row r="33">
          <cell r="A33">
            <v>12606</v>
          </cell>
          <cell r="B33" t="str">
            <v>NOV</v>
          </cell>
          <cell r="C33">
            <v>5</v>
          </cell>
          <cell r="D33">
            <v>43555</v>
          </cell>
          <cell r="E33" t="str">
            <v>NOV: Reperforation/Nitrogen Lift of Well UBIE-OSHI-02 by April 2019</v>
          </cell>
        </row>
        <row r="34">
          <cell r="A34">
            <v>12616</v>
          </cell>
          <cell r="B34" t="str">
            <v>NOV</v>
          </cell>
          <cell r="C34">
            <v>5</v>
          </cell>
          <cell r="D34">
            <v>43555</v>
          </cell>
          <cell r="E34" t="str">
            <v xml:space="preserve">NOV: Rigless Perforation extension of Well UBIE-OSHI-04 </v>
          </cell>
        </row>
        <row r="35">
          <cell r="A35">
            <v>12627</v>
          </cell>
          <cell r="B35" t="str">
            <v>NOV</v>
          </cell>
          <cell r="C35">
            <v>39</v>
          </cell>
          <cell r="D35">
            <v>43462</v>
          </cell>
          <cell r="E35" t="str">
            <v xml:space="preserve">NOV: Rigless Perforation extension of Well UBIE-OSHI-06 </v>
          </cell>
        </row>
        <row r="36">
          <cell r="A36">
            <v>12661</v>
          </cell>
          <cell r="B36" t="str">
            <v>NOV</v>
          </cell>
          <cell r="C36">
            <v>39</v>
          </cell>
          <cell r="D36">
            <v>43462</v>
          </cell>
          <cell r="E36" t="str">
            <v xml:space="preserve">NOV: Rigless Perforation extension of Well UBIE-OSHI-15 </v>
          </cell>
        </row>
        <row r="37">
          <cell r="A37">
            <v>12708</v>
          </cell>
          <cell r="B37" t="str">
            <v>NOV</v>
          </cell>
          <cell r="C37">
            <v>1</v>
          </cell>
          <cell r="D37">
            <v>43501</v>
          </cell>
          <cell r="E37" t="str">
            <v>NOV: Reperforation/Nitrogen Lift on AKRI-10 Well by April 2019</v>
          </cell>
        </row>
        <row r="38">
          <cell r="A38">
            <v>12709</v>
          </cell>
          <cell r="B38" t="str">
            <v>NOV</v>
          </cell>
          <cell r="C38">
            <v>39</v>
          </cell>
          <cell r="D38">
            <v>43462</v>
          </cell>
          <cell r="E38" t="str">
            <v>NOV: Water Shut off/Nitrogen Lift on Well TEBIDABA 9S</v>
          </cell>
        </row>
        <row r="39">
          <cell r="A39">
            <v>12710</v>
          </cell>
          <cell r="B39" t="str">
            <v>NOV</v>
          </cell>
          <cell r="C39">
            <v>5</v>
          </cell>
          <cell r="D39">
            <v>43555</v>
          </cell>
          <cell r="E39" t="str">
            <v xml:space="preserve">NOV: Water Shut off/Nitrogen Lift on Well by UBIE-OSHI-04L </v>
          </cell>
        </row>
        <row r="40">
          <cell r="A40">
            <v>12711</v>
          </cell>
          <cell r="B40" t="str">
            <v>NOV</v>
          </cell>
          <cell r="C40">
            <v>3</v>
          </cell>
          <cell r="D40">
            <v>43524</v>
          </cell>
          <cell r="E40" t="str">
            <v>NOV: Workover of UBIE-OSHI-13 by March 2019</v>
          </cell>
        </row>
        <row r="41">
          <cell r="A41">
            <v>12712</v>
          </cell>
          <cell r="B41" t="str">
            <v>NOV</v>
          </cell>
          <cell r="C41">
            <v>148</v>
          </cell>
          <cell r="D41">
            <v>43554</v>
          </cell>
          <cell r="E41" t="str">
            <v xml:space="preserve">NOV: Acid Stimulation of Well UBIE-OSHI-12  </v>
          </cell>
        </row>
        <row r="42">
          <cell r="A42">
            <v>12688</v>
          </cell>
          <cell r="B42" t="str">
            <v>SW /EA</v>
          </cell>
          <cell r="C42">
            <v>194</v>
          </cell>
          <cell r="E42" t="str">
            <v xml:space="preserve">Sidetrack FORC025T </v>
          </cell>
        </row>
        <row r="43">
          <cell r="A43">
            <v>12689</v>
          </cell>
          <cell r="B43" t="str">
            <v>SW /EA</v>
          </cell>
          <cell r="C43">
            <v>194</v>
          </cell>
          <cell r="E43" t="str">
            <v>Sidetrack FORC001</v>
          </cell>
        </row>
        <row r="44">
          <cell r="A44">
            <v>12690</v>
          </cell>
          <cell r="B44" t="str">
            <v>SW /EA</v>
          </cell>
          <cell r="C44">
            <v>194</v>
          </cell>
          <cell r="E44" t="str">
            <v xml:space="preserve">Sidetrack FORC038 </v>
          </cell>
        </row>
        <row r="45">
          <cell r="A45">
            <v>12691</v>
          </cell>
          <cell r="B45" t="str">
            <v>SW /EA</v>
          </cell>
          <cell r="C45">
            <v>194</v>
          </cell>
          <cell r="E45" t="str">
            <v xml:space="preserve">Workover FORC026 </v>
          </cell>
        </row>
        <row r="46">
          <cell r="A46">
            <v>13803</v>
          </cell>
          <cell r="B46" t="str">
            <v>SW /EA</v>
          </cell>
          <cell r="C46">
            <v>39</v>
          </cell>
          <cell r="D46">
            <v>43462</v>
          </cell>
          <cell r="E46" t="str">
            <v xml:space="preserve">EA021 STOG Opportunity to unlock 50 bopd Potential by increasing the gaslift injection rate and well performance modelling </v>
          </cell>
        </row>
        <row r="47">
          <cell r="A47">
            <v>13804</v>
          </cell>
          <cell r="B47" t="str">
            <v>SW /EA</v>
          </cell>
          <cell r="C47">
            <v>5</v>
          </cell>
          <cell r="D47">
            <v>43524</v>
          </cell>
          <cell r="E47" t="str">
            <v xml:space="preserve">EA023 STOG Opportunity to unlock 50 bopd Potential </v>
          </cell>
        </row>
        <row r="48">
          <cell r="A48">
            <v>13805</v>
          </cell>
          <cell r="B48" t="str">
            <v>SW /EA</v>
          </cell>
          <cell r="C48">
            <v>39</v>
          </cell>
          <cell r="D48">
            <v>43462</v>
          </cell>
          <cell r="E48" t="str">
            <v xml:space="preserve">EA030 STOG Opportunity to unlock 200 bopd Potential </v>
          </cell>
        </row>
        <row r="49">
          <cell r="A49">
            <v>13806</v>
          </cell>
          <cell r="B49" t="str">
            <v>SW /EA</v>
          </cell>
          <cell r="C49">
            <v>39</v>
          </cell>
          <cell r="D49">
            <v>43462</v>
          </cell>
          <cell r="E49" t="str">
            <v xml:space="preserve">EA045 STOG Opportunity to unlock 50 bopd Potential </v>
          </cell>
        </row>
        <row r="50">
          <cell r="A50">
            <v>13807</v>
          </cell>
          <cell r="B50" t="str">
            <v>SW /EA</v>
          </cell>
          <cell r="C50">
            <v>39</v>
          </cell>
          <cell r="D50">
            <v>43462</v>
          </cell>
          <cell r="E50" t="str">
            <v xml:space="preserve">EA046 STOG Opportunity to unlock 50 bopd Potential </v>
          </cell>
        </row>
        <row r="51">
          <cell r="A51">
            <v>13808</v>
          </cell>
          <cell r="B51" t="str">
            <v>SW /EA</v>
          </cell>
          <cell r="C51">
            <v>39</v>
          </cell>
          <cell r="D51">
            <v>43462</v>
          </cell>
          <cell r="E51" t="str">
            <v xml:space="preserve">EA047 STOG Opportunity to unlock 50 bopd Potential </v>
          </cell>
        </row>
        <row r="52">
          <cell r="A52">
            <v>13809</v>
          </cell>
          <cell r="B52" t="str">
            <v>SW /EA</v>
          </cell>
          <cell r="C52">
            <v>39</v>
          </cell>
          <cell r="D52">
            <v>43462</v>
          </cell>
          <cell r="E52" t="str">
            <v>EA048 STOG Opportunity to unlock 50 bopd Potential</v>
          </cell>
        </row>
        <row r="53">
          <cell r="A53">
            <v>13816</v>
          </cell>
          <cell r="B53" t="str">
            <v>SW /EA</v>
          </cell>
          <cell r="C53">
            <v>39</v>
          </cell>
          <cell r="D53">
            <v>43462</v>
          </cell>
          <cell r="E53" t="str">
            <v>EA049 STOG Opportunity to unlock 200 bopd Potential</v>
          </cell>
        </row>
        <row r="54">
          <cell r="A54">
            <v>14573</v>
          </cell>
          <cell r="B54" t="str">
            <v>SW /EA</v>
          </cell>
          <cell r="C54">
            <v>89</v>
          </cell>
          <cell r="D54">
            <v>43524</v>
          </cell>
          <cell r="E54" t="str">
            <v xml:space="preserve">Installation of 6inch flowline, well head hook up and fittings for  ALELE-01 to unlock 4300 bopd  </v>
          </cell>
        </row>
        <row r="55">
          <cell r="A55">
            <v>14574</v>
          </cell>
          <cell r="B55" t="str">
            <v>SW /EA</v>
          </cell>
          <cell r="C55">
            <v>89</v>
          </cell>
          <cell r="D55">
            <v>43524</v>
          </cell>
          <cell r="E55" t="str">
            <v xml:space="preserve">Completion of well, Installation of flow line, well head hook up and fittings  for  ANGA-03 to unlock 3400bopd  </v>
          </cell>
        </row>
        <row r="56">
          <cell r="A56">
            <v>14575</v>
          </cell>
          <cell r="B56" t="str">
            <v>SW /EA</v>
          </cell>
          <cell r="C56">
            <v>89</v>
          </cell>
          <cell r="D56">
            <v>43524</v>
          </cell>
          <cell r="E56" t="str">
            <v xml:space="preserve">Completion of well, Installation of flow line, well head hook up and fittings  for  ANGA-05 to unlock 3400bopd  </v>
          </cell>
        </row>
        <row r="57">
          <cell r="A57">
            <v>14595</v>
          </cell>
          <cell r="B57" t="str">
            <v>SW /EA</v>
          </cell>
          <cell r="C57">
            <v>5</v>
          </cell>
          <cell r="D57">
            <v>43554</v>
          </cell>
          <cell r="E57" t="str">
            <v>EA024 Beanup Opportunity by April 2019</v>
          </cell>
        </row>
        <row r="58">
          <cell r="A58">
            <v>14599</v>
          </cell>
          <cell r="B58" t="str">
            <v>SW /EA</v>
          </cell>
          <cell r="C58">
            <v>5</v>
          </cell>
          <cell r="D58">
            <v>43555</v>
          </cell>
          <cell r="E58" t="str">
            <v>EA035 Beanup Opportunity by April 2019</v>
          </cell>
        </row>
        <row r="59">
          <cell r="A59">
            <v>14603</v>
          </cell>
          <cell r="B59" t="str">
            <v>SW /EA</v>
          </cell>
          <cell r="C59">
            <v>5</v>
          </cell>
          <cell r="D59">
            <v>43567</v>
          </cell>
          <cell r="E59" t="str">
            <v>EA043 Beanup Opportunity by April 2019</v>
          </cell>
        </row>
        <row r="60">
          <cell r="A60">
            <v>14607</v>
          </cell>
          <cell r="B60" t="str">
            <v>SW /EA</v>
          </cell>
          <cell r="C60">
            <v>1</v>
          </cell>
          <cell r="D60">
            <v>43516</v>
          </cell>
          <cell r="E60" t="str">
            <v>EJA007 Beanup Opportunity to unlock 25 by April 2019</v>
          </cell>
        </row>
        <row r="61">
          <cell r="A61">
            <v>14858</v>
          </cell>
          <cell r="B61" t="str">
            <v>SW /EA</v>
          </cell>
          <cell r="C61">
            <v>1</v>
          </cell>
          <cell r="E61" t="str">
            <v>EA027 STOG Opportunity to unlock 400 bopd Potential by September 2019</v>
          </cell>
        </row>
        <row r="62">
          <cell r="A62">
            <v>14862</v>
          </cell>
          <cell r="B62" t="str">
            <v>SW /EA</v>
          </cell>
          <cell r="C62">
            <v>1</v>
          </cell>
          <cell r="D62">
            <v>43532</v>
          </cell>
          <cell r="E62" t="str">
            <v>EA028 STOG Opportunity to unlock 400 bopd Potential by September 2019</v>
          </cell>
        </row>
        <row r="63">
          <cell r="A63">
            <v>14866</v>
          </cell>
          <cell r="B63" t="str">
            <v>SW /EA</v>
          </cell>
          <cell r="C63">
            <v>12</v>
          </cell>
          <cell r="E63" t="str">
            <v>EA042 STOG Opportunity to unlock 600 bopd Potential by September 2019</v>
          </cell>
        </row>
        <row r="64">
          <cell r="A64">
            <v>16210</v>
          </cell>
          <cell r="B64" t="str">
            <v>SW /EA</v>
          </cell>
          <cell r="C64">
            <v>5</v>
          </cell>
          <cell r="E64" t="str">
            <v xml:space="preserve">NOG: Forcados Workover Offshore to deliver 3000 bopd </v>
          </cell>
        </row>
        <row r="65">
          <cell r="A65">
            <v>16218</v>
          </cell>
          <cell r="B65" t="str">
            <v>SW /EA</v>
          </cell>
          <cell r="C65">
            <v>5</v>
          </cell>
          <cell r="E65" t="str">
            <v>NOG: FYIIP Step1B to deliver 330 MMscf/d</v>
          </cell>
        </row>
        <row r="66">
          <cell r="A66">
            <v>16219</v>
          </cell>
          <cell r="B66" t="str">
            <v>SW /EA</v>
          </cell>
          <cell r="C66">
            <v>5</v>
          </cell>
          <cell r="E66" t="str">
            <v>NOG: Ogbotobo re-entry to deliver 8000 bopd by June 2019</v>
          </cell>
        </row>
        <row r="67">
          <cell r="A67">
            <v>16220</v>
          </cell>
          <cell r="B67" t="str">
            <v>SW /EA</v>
          </cell>
          <cell r="C67">
            <v>5</v>
          </cell>
          <cell r="E67" t="str">
            <v>NOG: Southern Swamp AGS plus STEP1 to realise 150 MMscf/d by Oct 2019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031EC-95C2-4687-8FC8-F32CBC0D5008}">
  <sheetPr filterMode="1">
    <pageSetUpPr fitToPage="1"/>
  </sheetPr>
  <dimension ref="A1:XEG75"/>
  <sheetViews>
    <sheetView tabSelected="1" zoomScale="90" zoomScaleNormal="90" workbookViewId="0">
      <pane xSplit="5" ySplit="1" topLeftCell="F11" activePane="bottomRight" state="frozen"/>
      <selection pane="topRight" activeCell="F1" sqref="F1"/>
      <selection pane="bottomLeft" activeCell="A2" sqref="A2"/>
      <selection pane="bottomRight" activeCell="L11" sqref="L11"/>
    </sheetView>
  </sheetViews>
  <sheetFormatPr defaultColWidth="9.140625" defaultRowHeight="15.75" x14ac:dyDescent="0.25"/>
  <cols>
    <col min="1" max="1" width="10.42578125" style="58" customWidth="1"/>
    <col min="2" max="2" width="10.85546875" style="58" customWidth="1"/>
    <col min="3" max="3" width="8.42578125" style="58" customWidth="1"/>
    <col min="4" max="4" width="13" style="58" customWidth="1"/>
    <col min="5" max="5" width="59" style="58" customWidth="1"/>
    <col min="6" max="6" width="25.7109375" style="58" customWidth="1"/>
    <col min="7" max="7" width="18.7109375" style="58" customWidth="1"/>
    <col min="8" max="8" width="9.140625" style="58"/>
    <col min="9" max="13" width="12.7109375" style="58" bestFit="1" customWidth="1"/>
    <col min="14" max="39" width="9.140625" style="9" hidden="1" customWidth="1"/>
    <col min="40" max="40" width="17.7109375" style="9" hidden="1" customWidth="1"/>
    <col min="41" max="50" width="9.140625" style="9" hidden="1" customWidth="1"/>
    <col min="51" max="51" width="13.140625" style="9" hidden="1" customWidth="1"/>
    <col min="52" max="52" width="18" style="9" hidden="1" customWidth="1"/>
    <col min="53" max="53" width="58.140625" style="37" hidden="1" customWidth="1"/>
    <col min="54" max="54" width="43.85546875" style="75" customWidth="1"/>
    <col min="55" max="55" width="55.7109375" style="71" customWidth="1"/>
    <col min="56" max="56" width="37.7109375" style="71" customWidth="1"/>
    <col min="57" max="57" width="25.85546875" style="71" customWidth="1"/>
    <col min="58" max="58" width="32" style="71" customWidth="1"/>
    <col min="59" max="60" width="51.28515625" style="58" bestFit="1" customWidth="1"/>
    <col min="61" max="61" width="34" style="58" bestFit="1" customWidth="1"/>
    <col min="62" max="62" width="68.85546875" style="58" bestFit="1" customWidth="1"/>
    <col min="63" max="16384" width="9.140625" style="58"/>
  </cols>
  <sheetData>
    <row r="1" spans="1:16361" ht="51.75" customHeight="1" x14ac:dyDescent="0.25">
      <c r="A1" s="40" t="s">
        <v>0</v>
      </c>
      <c r="B1" s="41" t="s">
        <v>126</v>
      </c>
      <c r="C1" s="41" t="s">
        <v>1</v>
      </c>
      <c r="D1" s="41" t="s">
        <v>2</v>
      </c>
      <c r="E1" s="41" t="s">
        <v>3</v>
      </c>
      <c r="F1" s="41" t="s">
        <v>4</v>
      </c>
      <c r="G1" s="41" t="s">
        <v>5</v>
      </c>
      <c r="H1" s="41" t="s">
        <v>6</v>
      </c>
      <c r="I1" s="41" t="s">
        <v>7</v>
      </c>
      <c r="J1" s="41" t="s">
        <v>8</v>
      </c>
      <c r="K1" s="41" t="s">
        <v>9</v>
      </c>
      <c r="L1" s="41" t="s">
        <v>10</v>
      </c>
      <c r="M1" s="4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2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3" t="s">
        <v>49</v>
      </c>
      <c r="AZ1" s="30" t="s">
        <v>129</v>
      </c>
      <c r="BA1" s="39">
        <v>43552</v>
      </c>
      <c r="BB1" s="56" t="s">
        <v>142</v>
      </c>
      <c r="BC1" s="57"/>
      <c r="BD1" s="57"/>
      <c r="BE1" s="57"/>
      <c r="BF1" s="57"/>
      <c r="BG1" s="57"/>
      <c r="BH1" s="57"/>
      <c r="BI1" s="57"/>
      <c r="BJ1" s="57"/>
    </row>
    <row r="2" spans="1:16361" ht="73.5" customHeight="1" x14ac:dyDescent="0.25">
      <c r="A2" s="42">
        <v>12684</v>
      </c>
      <c r="B2" s="43" t="str">
        <f>VLOOKUP(A2,'[1]0502'!$A$2:$E$67,2,FALSE)</f>
        <v>CENTRAL</v>
      </c>
      <c r="C2" s="43">
        <f>J2-I2</f>
        <v>212</v>
      </c>
      <c r="D2" s="44">
        <v>43769</v>
      </c>
      <c r="E2" s="43" t="s">
        <v>73</v>
      </c>
      <c r="F2" s="43" t="s">
        <v>92</v>
      </c>
      <c r="G2" s="43" t="s">
        <v>52</v>
      </c>
      <c r="H2" s="43" t="s">
        <v>56</v>
      </c>
      <c r="I2" s="44">
        <v>43373</v>
      </c>
      <c r="J2" s="44">
        <v>43585</v>
      </c>
      <c r="K2" s="45">
        <f>J2+184</f>
        <v>43769</v>
      </c>
      <c r="L2" s="45">
        <v>44469</v>
      </c>
      <c r="M2" s="45">
        <f>L2+77</f>
        <v>44546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7"/>
      <c r="AO2" s="5"/>
      <c r="AP2" s="5"/>
      <c r="AQ2" s="5"/>
      <c r="AR2" s="5"/>
      <c r="AS2" s="5"/>
      <c r="AT2" s="5"/>
      <c r="AU2" s="5"/>
      <c r="AV2" s="5"/>
      <c r="AW2" s="5"/>
      <c r="AX2" s="5"/>
      <c r="AY2" s="8"/>
      <c r="AZ2" s="31"/>
      <c r="BA2" s="38" t="s">
        <v>134</v>
      </c>
      <c r="BB2" s="59" t="s">
        <v>144</v>
      </c>
      <c r="BC2" s="60"/>
      <c r="BD2" s="60"/>
      <c r="BE2" s="61"/>
      <c r="BF2" s="61"/>
      <c r="BG2" s="61"/>
      <c r="BH2" s="61"/>
      <c r="BI2" s="56"/>
      <c r="BJ2" s="56"/>
    </row>
    <row r="3" spans="1:16361" ht="101.25" customHeight="1" x14ac:dyDescent="0.25">
      <c r="A3" s="42">
        <v>12685</v>
      </c>
      <c r="B3" s="43" t="str">
        <f>VLOOKUP(A3,'[1]0502'!$A$2:$E$67,2,FALSE)</f>
        <v>CENTRAL</v>
      </c>
      <c r="C3" s="43">
        <f>J3-I3</f>
        <v>212</v>
      </c>
      <c r="D3" s="44">
        <v>43769</v>
      </c>
      <c r="E3" s="43" t="s">
        <v>75</v>
      </c>
      <c r="F3" s="43" t="s">
        <v>92</v>
      </c>
      <c r="G3" s="43" t="s">
        <v>52</v>
      </c>
      <c r="H3" s="43" t="s">
        <v>56</v>
      </c>
      <c r="I3" s="45">
        <v>43373</v>
      </c>
      <c r="J3" s="45">
        <v>43585</v>
      </c>
      <c r="K3" s="45">
        <f>J3+184</f>
        <v>43769</v>
      </c>
      <c r="L3" s="45">
        <v>44227</v>
      </c>
      <c r="M3" s="45">
        <f>L3+62</f>
        <v>44289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7"/>
      <c r="AO3" s="5"/>
      <c r="AP3" s="5"/>
      <c r="AQ3" s="5"/>
      <c r="AR3" s="5"/>
      <c r="AS3" s="5"/>
      <c r="AT3" s="5"/>
      <c r="AU3" s="5"/>
      <c r="AV3" s="5"/>
      <c r="AW3" s="5"/>
      <c r="AX3" s="5"/>
      <c r="AY3" s="8"/>
      <c r="AZ3" s="31"/>
      <c r="BA3" s="38" t="s">
        <v>141</v>
      </c>
      <c r="BB3" s="59" t="s">
        <v>144</v>
      </c>
      <c r="BC3" s="60"/>
      <c r="BD3" s="60"/>
      <c r="BE3" s="62"/>
      <c r="BF3" s="63"/>
      <c r="BG3" s="61"/>
      <c r="BH3" s="61"/>
      <c r="BI3" s="56"/>
      <c r="BJ3" s="56"/>
    </row>
    <row r="4" spans="1:16361" ht="69" customHeight="1" x14ac:dyDescent="0.25">
      <c r="A4" s="42">
        <v>12686</v>
      </c>
      <c r="B4" s="43" t="str">
        <f>VLOOKUP(A4,'[1]0502'!$A$2:$E$67,2,FALSE)</f>
        <v>CENTRAL</v>
      </c>
      <c r="C4" s="43">
        <f>J4-I4</f>
        <v>212</v>
      </c>
      <c r="D4" s="44">
        <v>43769</v>
      </c>
      <c r="E4" s="43" t="s">
        <v>76</v>
      </c>
      <c r="F4" s="43" t="s">
        <v>92</v>
      </c>
      <c r="G4" s="43" t="s">
        <v>52</v>
      </c>
      <c r="H4" s="43" t="s">
        <v>56</v>
      </c>
      <c r="I4" s="45">
        <v>43373</v>
      </c>
      <c r="J4" s="45">
        <v>43585</v>
      </c>
      <c r="K4" s="45">
        <f>J4+184</f>
        <v>43769</v>
      </c>
      <c r="L4" s="45">
        <v>44316</v>
      </c>
      <c r="M4" s="45">
        <f>L4+62</f>
        <v>44378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7"/>
      <c r="AO4" s="5"/>
      <c r="AP4" s="5"/>
      <c r="AQ4" s="5"/>
      <c r="AR4" s="5"/>
      <c r="AS4" s="5"/>
      <c r="AT4" s="5"/>
      <c r="AU4" s="5"/>
      <c r="AV4" s="5"/>
      <c r="AW4" s="5"/>
      <c r="AX4" s="5"/>
      <c r="AY4" s="8"/>
      <c r="AZ4" s="31"/>
      <c r="BA4" s="38" t="s">
        <v>141</v>
      </c>
      <c r="BB4" s="59" t="s">
        <v>144</v>
      </c>
      <c r="BC4" s="60"/>
      <c r="BD4" s="60"/>
      <c r="BE4" s="62"/>
      <c r="BF4" s="61"/>
      <c r="BG4" s="61"/>
      <c r="BH4" s="61"/>
      <c r="BI4" s="56"/>
      <c r="BJ4" s="56"/>
    </row>
    <row r="5" spans="1:16361" s="65" customFormat="1" ht="21.75" customHeight="1" x14ac:dyDescent="0.25">
      <c r="A5" s="46">
        <v>12687</v>
      </c>
      <c r="B5" s="47" t="str">
        <f>VLOOKUP(A5,'[1]0502'!$A$2:$E$67,2,FALSE)</f>
        <v>CENTRAL</v>
      </c>
      <c r="C5" s="48"/>
      <c r="D5" s="47"/>
      <c r="E5" s="47" t="s">
        <v>77</v>
      </c>
      <c r="F5" s="47" t="s">
        <v>74</v>
      </c>
      <c r="G5" s="47" t="s">
        <v>52</v>
      </c>
      <c r="H5" s="47" t="s">
        <v>56</v>
      </c>
      <c r="I5" s="47"/>
      <c r="J5" s="47"/>
      <c r="K5" s="47"/>
      <c r="L5" s="47"/>
      <c r="M5" s="47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28"/>
      <c r="AO5" s="5"/>
      <c r="AP5" s="5"/>
      <c r="AQ5" s="5"/>
      <c r="AR5" s="5"/>
      <c r="AS5" s="5"/>
      <c r="AT5" s="5"/>
      <c r="AU5" s="5"/>
      <c r="AV5" s="5"/>
      <c r="AW5" s="5"/>
      <c r="AX5" s="5"/>
      <c r="AY5" s="29"/>
      <c r="AZ5" s="32" t="s">
        <v>132</v>
      </c>
      <c r="BA5" s="38"/>
      <c r="BB5" s="47" t="s">
        <v>145</v>
      </c>
      <c r="BC5" s="47"/>
      <c r="BD5" s="47"/>
      <c r="BE5" s="52"/>
      <c r="BF5" s="52"/>
      <c r="BG5" s="64"/>
      <c r="BH5" s="64"/>
      <c r="BI5" s="47"/>
      <c r="BJ5" s="47"/>
    </row>
    <row r="6" spans="1:16361" ht="47.25" x14ac:dyDescent="0.25">
      <c r="A6" s="42">
        <v>12713</v>
      </c>
      <c r="B6" s="43" t="str">
        <f>VLOOKUP(A6,'[1]0502'!$A$2:$E$67,2,FALSE)</f>
        <v>CENTRAL</v>
      </c>
      <c r="C6" s="43">
        <f>K6-J6</f>
        <v>130</v>
      </c>
      <c r="D6" s="44">
        <v>43799</v>
      </c>
      <c r="E6" s="43" t="s">
        <v>89</v>
      </c>
      <c r="F6" s="49" t="s">
        <v>55</v>
      </c>
      <c r="G6" s="43" t="s">
        <v>52</v>
      </c>
      <c r="H6" s="43" t="s">
        <v>56</v>
      </c>
      <c r="I6" s="44">
        <v>43282</v>
      </c>
      <c r="J6" s="44">
        <v>43312</v>
      </c>
      <c r="K6" s="50">
        <v>43442</v>
      </c>
      <c r="L6" s="50">
        <v>43799</v>
      </c>
      <c r="M6" s="50">
        <v>44561</v>
      </c>
      <c r="N6" s="5"/>
      <c r="O6" s="5"/>
      <c r="P6" s="5"/>
      <c r="Q6" s="5">
        <v>2632.66</v>
      </c>
      <c r="R6" s="5">
        <v>2632.66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>
        <v>2632.66</v>
      </c>
      <c r="AN6" s="7"/>
      <c r="AO6" s="5"/>
      <c r="AP6" s="5"/>
      <c r="AQ6" s="5"/>
      <c r="AR6" s="5"/>
      <c r="AS6" s="5"/>
      <c r="AT6" s="5"/>
      <c r="AU6" s="5"/>
      <c r="AV6" s="5"/>
      <c r="AW6" s="5"/>
      <c r="AX6" s="5"/>
      <c r="AY6" s="8"/>
      <c r="AZ6" s="31"/>
      <c r="BA6" s="38" t="s">
        <v>138</v>
      </c>
      <c r="BB6" s="56" t="s">
        <v>56</v>
      </c>
      <c r="BC6" s="61"/>
      <c r="BD6" s="61"/>
      <c r="BE6" s="61"/>
      <c r="BF6" s="63"/>
      <c r="BG6" s="61"/>
      <c r="BH6" s="61"/>
      <c r="BI6" s="56"/>
      <c r="BJ6" s="56"/>
    </row>
    <row r="7" spans="1:16361" ht="47.25" x14ac:dyDescent="0.25">
      <c r="A7" s="42">
        <v>12714</v>
      </c>
      <c r="B7" s="43" t="str">
        <f>VLOOKUP(A7,'[1]0502'!$A$2:$E$67,2,FALSE)</f>
        <v>CENTRAL</v>
      </c>
      <c r="C7" s="43">
        <f>K7-J7</f>
        <v>330</v>
      </c>
      <c r="D7" s="45">
        <v>43697</v>
      </c>
      <c r="E7" s="43" t="s">
        <v>91</v>
      </c>
      <c r="F7" s="49" t="s">
        <v>55</v>
      </c>
      <c r="G7" s="43" t="s">
        <v>52</v>
      </c>
      <c r="H7" s="43" t="s">
        <v>56</v>
      </c>
      <c r="I7" s="44">
        <v>43449</v>
      </c>
      <c r="J7" s="44">
        <v>43118</v>
      </c>
      <c r="K7" s="45">
        <v>43448</v>
      </c>
      <c r="L7" s="44">
        <v>43697</v>
      </c>
      <c r="M7" s="44">
        <v>43725</v>
      </c>
      <c r="N7" s="5"/>
      <c r="O7" s="5"/>
      <c r="P7" s="5"/>
      <c r="Q7" s="5">
        <v>2.847</v>
      </c>
      <c r="R7" s="5">
        <v>2.847</v>
      </c>
      <c r="S7" s="5"/>
      <c r="T7" s="5"/>
      <c r="U7" s="5"/>
      <c r="V7" s="5">
        <v>4.55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>
        <v>1.095</v>
      </c>
      <c r="AN7" s="7"/>
      <c r="AO7" s="5"/>
      <c r="AP7" s="5"/>
      <c r="AQ7" s="5"/>
      <c r="AR7" s="5">
        <v>1.75</v>
      </c>
      <c r="AS7" s="5"/>
      <c r="AT7" s="5"/>
      <c r="AU7" s="5"/>
      <c r="AV7" s="5"/>
      <c r="AW7" s="5"/>
      <c r="AX7" s="5"/>
      <c r="AY7" s="8"/>
      <c r="AZ7" s="31"/>
      <c r="BA7" s="38" t="s">
        <v>139</v>
      </c>
      <c r="BB7" s="56"/>
      <c r="BC7" s="61"/>
      <c r="BD7" s="61"/>
      <c r="BE7" s="61"/>
      <c r="BF7" s="61"/>
      <c r="BG7" s="61"/>
      <c r="BH7" s="61"/>
      <c r="BI7" s="56"/>
      <c r="BJ7" s="56"/>
    </row>
    <row r="8" spans="1:16361" s="67" customFormat="1" ht="31.5" x14ac:dyDescent="0.25">
      <c r="A8" s="51">
        <v>16203</v>
      </c>
      <c r="B8" s="52" t="s">
        <v>143</v>
      </c>
      <c r="C8" s="52">
        <v>20</v>
      </c>
      <c r="D8" s="53"/>
      <c r="E8" s="52" t="s">
        <v>116</v>
      </c>
      <c r="F8" s="52" t="s">
        <v>74</v>
      </c>
      <c r="G8" s="52" t="s">
        <v>52</v>
      </c>
      <c r="H8" s="52" t="s">
        <v>56</v>
      </c>
      <c r="I8" s="53"/>
      <c r="J8" s="53"/>
      <c r="K8" s="53"/>
      <c r="L8" s="53"/>
      <c r="M8" s="53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7"/>
      <c r="AO8" s="5"/>
      <c r="AP8" s="5"/>
      <c r="AQ8" s="5"/>
      <c r="AR8" s="5"/>
      <c r="AS8" s="5"/>
      <c r="AT8" s="5"/>
      <c r="AU8" s="5"/>
      <c r="AV8" s="5"/>
      <c r="AW8" s="5"/>
      <c r="AX8" s="5"/>
      <c r="AY8" s="8"/>
      <c r="AZ8" s="31"/>
      <c r="BA8" s="38"/>
      <c r="BB8" s="52" t="s">
        <v>146</v>
      </c>
      <c r="BC8" s="52"/>
      <c r="BD8" s="52"/>
      <c r="BE8" s="52"/>
      <c r="BF8" s="52"/>
      <c r="BG8" s="66"/>
      <c r="BH8" s="66"/>
      <c r="BI8" s="48"/>
      <c r="BJ8" s="48"/>
    </row>
    <row r="9" spans="1:16361" ht="31.5" x14ac:dyDescent="0.25">
      <c r="A9" s="42">
        <v>12700</v>
      </c>
      <c r="B9" s="43" t="str">
        <f>VLOOKUP(A9,'[1]0502'!$A$2:$E$67,2,FALSE)</f>
        <v>CENTRAL</v>
      </c>
      <c r="C9" s="43">
        <f>J9-I9</f>
        <v>62</v>
      </c>
      <c r="D9" s="44">
        <v>43768</v>
      </c>
      <c r="E9" s="43" t="s">
        <v>82</v>
      </c>
      <c r="F9" s="43" t="s">
        <v>92</v>
      </c>
      <c r="G9" s="43" t="s">
        <v>52</v>
      </c>
      <c r="H9" s="43" t="s">
        <v>56</v>
      </c>
      <c r="I9" s="44">
        <v>43490</v>
      </c>
      <c r="J9" s="50">
        <v>43552</v>
      </c>
      <c r="K9" s="50">
        <v>44134</v>
      </c>
      <c r="L9" s="50">
        <v>44331</v>
      </c>
      <c r="M9" s="50">
        <v>44407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7"/>
      <c r="AO9" s="5"/>
      <c r="AP9" s="5"/>
      <c r="AQ9" s="5"/>
      <c r="AR9" s="5"/>
      <c r="AS9" s="5"/>
      <c r="AT9" s="5"/>
      <c r="AU9" s="5"/>
      <c r="AV9" s="5"/>
      <c r="AW9" s="5"/>
      <c r="AX9" s="5"/>
      <c r="AY9" s="8"/>
      <c r="AZ9" s="31"/>
      <c r="BA9" s="38" t="s">
        <v>135</v>
      </c>
      <c r="BB9" s="56"/>
      <c r="BC9" s="61"/>
      <c r="BD9" s="61"/>
      <c r="BE9" s="61"/>
      <c r="BF9" s="63"/>
      <c r="BG9" s="61"/>
      <c r="BH9" s="61"/>
      <c r="BI9" s="56"/>
      <c r="BJ9" s="56"/>
    </row>
    <row r="10" spans="1:16361" ht="31.5" x14ac:dyDescent="0.25">
      <c r="A10" s="42">
        <v>12701</v>
      </c>
      <c r="B10" s="43" t="str">
        <f>VLOOKUP(A10,'[1]0502'!$A$2:$E$67,2,FALSE)</f>
        <v>CENTRAL</v>
      </c>
      <c r="C10" s="43">
        <f>J10-I10</f>
        <v>248</v>
      </c>
      <c r="D10" s="44">
        <v>43738</v>
      </c>
      <c r="E10" s="43" t="s">
        <v>83</v>
      </c>
      <c r="F10" s="43" t="s">
        <v>90</v>
      </c>
      <c r="G10" s="43" t="s">
        <v>52</v>
      </c>
      <c r="H10" s="43" t="s">
        <v>56</v>
      </c>
      <c r="I10" s="44">
        <v>43490</v>
      </c>
      <c r="J10" s="50">
        <v>43738</v>
      </c>
      <c r="K10" s="50">
        <v>43915</v>
      </c>
      <c r="L10" s="50">
        <v>44407</v>
      </c>
      <c r="M10" s="50">
        <v>44469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7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8"/>
      <c r="AZ10" s="31"/>
      <c r="BA10" s="38" t="s">
        <v>137</v>
      </c>
      <c r="BB10" s="56" t="s">
        <v>136</v>
      </c>
      <c r="BC10" s="61"/>
      <c r="BD10" s="61"/>
      <c r="BE10" s="61"/>
      <c r="BF10" s="61"/>
      <c r="BG10" s="61"/>
      <c r="BH10" s="61"/>
      <c r="BI10" s="56"/>
      <c r="BJ10" s="56"/>
    </row>
    <row r="11" spans="1:16361" ht="78.75" x14ac:dyDescent="0.25">
      <c r="A11" s="42">
        <v>15891</v>
      </c>
      <c r="B11" s="43" t="str">
        <f>VLOOKUP(A11,'[1]0502'!$A$2:$E$67,2,FALSE)</f>
        <v>CENTRAL</v>
      </c>
      <c r="C11" s="43">
        <f>L11-K11</f>
        <v>522</v>
      </c>
      <c r="D11" s="44">
        <v>43738</v>
      </c>
      <c r="E11" s="43" t="s">
        <v>131</v>
      </c>
      <c r="F11" s="49" t="s">
        <v>55</v>
      </c>
      <c r="G11" s="43" t="s">
        <v>52</v>
      </c>
      <c r="H11" s="43" t="s">
        <v>56</v>
      </c>
      <c r="I11" s="44">
        <v>43119</v>
      </c>
      <c r="J11" s="44">
        <v>43140</v>
      </c>
      <c r="K11" s="44">
        <v>43216</v>
      </c>
      <c r="L11" s="45">
        <v>43738</v>
      </c>
      <c r="M11" s="78">
        <v>43769</v>
      </c>
      <c r="N11" s="5"/>
      <c r="O11" s="5"/>
      <c r="P11" s="5"/>
      <c r="Q11" s="5">
        <v>1202.69999999999</v>
      </c>
      <c r="R11" s="5">
        <v>1202.69999999999</v>
      </c>
      <c r="S11" s="5"/>
      <c r="T11" s="5"/>
      <c r="U11" s="5"/>
      <c r="V11" s="5">
        <v>7.6</v>
      </c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>
        <v>443.1</v>
      </c>
      <c r="AN11" s="7"/>
      <c r="AO11" s="5"/>
      <c r="AP11" s="5"/>
      <c r="AQ11" s="5"/>
      <c r="AR11" s="5">
        <v>2.8</v>
      </c>
      <c r="AS11" s="5"/>
      <c r="AT11" s="5"/>
      <c r="AU11" s="5"/>
      <c r="AV11" s="5"/>
      <c r="AW11" s="5"/>
      <c r="AX11" s="5"/>
      <c r="AY11" s="8"/>
      <c r="AZ11" s="31"/>
      <c r="BA11" s="38" t="s">
        <v>140</v>
      </c>
      <c r="BB11" s="59" t="s">
        <v>149</v>
      </c>
      <c r="BC11" s="60"/>
      <c r="BD11" s="60"/>
      <c r="BE11" s="61"/>
      <c r="BF11" s="61"/>
      <c r="BG11" s="61"/>
      <c r="BH11" s="61"/>
      <c r="BI11" s="56"/>
      <c r="BJ11" s="56"/>
    </row>
    <row r="12" spans="1:16361" s="68" customFormat="1" ht="47.25" x14ac:dyDescent="0.25">
      <c r="A12" s="54">
        <v>15892</v>
      </c>
      <c r="B12" s="49" t="str">
        <f>VLOOKUP(A12,'[1]0502'!$A$2:$E$67,2,FALSE)</f>
        <v>CENTRAL</v>
      </c>
      <c r="C12" s="49">
        <f>J12-I12</f>
        <v>151</v>
      </c>
      <c r="D12" s="44">
        <v>43738</v>
      </c>
      <c r="E12" s="49" t="s">
        <v>114</v>
      </c>
      <c r="F12" s="49" t="s">
        <v>55</v>
      </c>
      <c r="G12" s="49" t="s">
        <v>52</v>
      </c>
      <c r="H12" s="49" t="s">
        <v>56</v>
      </c>
      <c r="I12" s="45">
        <v>43128</v>
      </c>
      <c r="J12" s="45">
        <v>43279</v>
      </c>
      <c r="K12" s="45">
        <v>43340</v>
      </c>
      <c r="L12" s="45">
        <v>43738</v>
      </c>
      <c r="M12" s="45">
        <v>43799</v>
      </c>
      <c r="N12" s="11"/>
      <c r="O12" s="11"/>
      <c r="P12" s="11"/>
      <c r="Q12" s="11">
        <v>2868.4299999999898</v>
      </c>
      <c r="R12" s="11">
        <v>2868.4299999999898</v>
      </c>
      <c r="S12" s="11"/>
      <c r="T12" s="11"/>
      <c r="U12" s="11"/>
      <c r="V12" s="11">
        <v>7.6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>
        <v>1056.79</v>
      </c>
      <c r="AN12" s="26"/>
      <c r="AO12" s="11"/>
      <c r="AP12" s="11"/>
      <c r="AQ12" s="11"/>
      <c r="AR12" s="11">
        <v>2.8</v>
      </c>
      <c r="AS12" s="11"/>
      <c r="AT12" s="11"/>
      <c r="AU12" s="11"/>
      <c r="AV12" s="11"/>
      <c r="AW12" s="11"/>
      <c r="AX12" s="11"/>
      <c r="AY12" s="27"/>
      <c r="AZ12" s="33"/>
      <c r="BA12" s="38" t="s">
        <v>140</v>
      </c>
      <c r="BB12" s="59" t="s">
        <v>150</v>
      </c>
      <c r="BC12" s="60"/>
      <c r="BD12" s="60"/>
      <c r="BE12" s="61"/>
      <c r="BF12" s="61"/>
      <c r="BG12" s="61"/>
      <c r="BH12" s="61"/>
      <c r="BI12" s="56"/>
      <c r="BJ12" s="56"/>
    </row>
    <row r="13" spans="1:16361" s="70" customFormat="1" ht="56.25" x14ac:dyDescent="0.25">
      <c r="A13" s="46">
        <v>15893</v>
      </c>
      <c r="B13" s="47" t="str">
        <f>VLOOKUP(A13,'[1]0502'!$A$2:$E$67,2,FALSE)</f>
        <v>CENTRAL</v>
      </c>
      <c r="C13" s="47">
        <f>K13-J13</f>
        <v>0</v>
      </c>
      <c r="D13" s="55">
        <v>43585</v>
      </c>
      <c r="E13" s="47" t="s">
        <v>115</v>
      </c>
      <c r="F13" s="47" t="s">
        <v>90</v>
      </c>
      <c r="G13" s="47" t="s">
        <v>52</v>
      </c>
      <c r="H13" s="47" t="s">
        <v>56</v>
      </c>
      <c r="I13" s="55">
        <v>43444</v>
      </c>
      <c r="J13" s="55"/>
      <c r="K13" s="55"/>
      <c r="L13" s="55"/>
      <c r="M13" s="55"/>
      <c r="N13" s="5"/>
      <c r="O13" s="5"/>
      <c r="P13" s="5"/>
      <c r="Q13" s="5">
        <v>5910.9</v>
      </c>
      <c r="R13" s="5">
        <v>5910.9</v>
      </c>
      <c r="S13" s="5"/>
      <c r="T13" s="5"/>
      <c r="U13" s="5"/>
      <c r="V13" s="5">
        <v>15.2</v>
      </c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>
        <v>2177.6999999999998</v>
      </c>
      <c r="AN13" s="26"/>
      <c r="AO13" s="5"/>
      <c r="AP13" s="5"/>
      <c r="AQ13" s="5"/>
      <c r="AR13" s="5">
        <v>5.6</v>
      </c>
      <c r="AS13" s="5"/>
      <c r="AT13" s="5"/>
      <c r="AU13" s="5"/>
      <c r="AV13" s="5"/>
      <c r="AW13" s="5"/>
      <c r="AX13" s="5"/>
      <c r="AY13" s="27"/>
      <c r="AZ13" s="33"/>
      <c r="BA13" s="38" t="s">
        <v>141</v>
      </c>
      <c r="BB13" s="76" t="s">
        <v>152</v>
      </c>
      <c r="BC13" s="47"/>
      <c r="BD13" s="47"/>
      <c r="BE13" s="52"/>
      <c r="BF13" s="52"/>
      <c r="BG13" s="61"/>
      <c r="BH13" s="69"/>
      <c r="BI13" s="56"/>
      <c r="BJ13" s="56"/>
    </row>
    <row r="14" spans="1:16361" s="68" customFormat="1" ht="63" x14ac:dyDescent="0.25">
      <c r="A14" s="42"/>
      <c r="B14" s="43"/>
      <c r="C14" s="43">
        <v>55</v>
      </c>
      <c r="D14" s="44">
        <v>43738</v>
      </c>
      <c r="E14" s="77" t="s">
        <v>147</v>
      </c>
      <c r="F14" s="49" t="s">
        <v>55</v>
      </c>
      <c r="G14" s="43" t="s">
        <v>56</v>
      </c>
      <c r="H14" s="49" t="s">
        <v>56</v>
      </c>
      <c r="I14" s="44">
        <v>43552</v>
      </c>
      <c r="J14" s="45">
        <v>43570</v>
      </c>
      <c r="K14" s="45">
        <v>43595</v>
      </c>
      <c r="L14" s="78">
        <v>43738</v>
      </c>
      <c r="M14" s="78">
        <v>43799</v>
      </c>
      <c r="N14" s="35"/>
      <c r="O14" s="34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8"/>
      <c r="BB14" s="59" t="s">
        <v>151</v>
      </c>
      <c r="BC14" s="60"/>
      <c r="BD14" s="60"/>
      <c r="BE14" s="61"/>
      <c r="BF14" s="61"/>
      <c r="BG14" s="56"/>
      <c r="BH14" s="71"/>
      <c r="BI14" s="56"/>
      <c r="BJ14" s="56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42"/>
      <c r="XDV14" s="43"/>
      <c r="XDW14" s="43"/>
      <c r="XDX14" s="44"/>
      <c r="XDY14" s="43"/>
      <c r="XDZ14" s="43"/>
      <c r="XEA14" s="43"/>
      <c r="XEB14" s="43"/>
      <c r="XEC14" s="44"/>
      <c r="XED14" s="44"/>
      <c r="XEE14" s="50"/>
      <c r="XEF14" s="50"/>
      <c r="XEG14" s="50"/>
    </row>
    <row r="15" spans="1:16361" s="68" customFormat="1" ht="29.25" customHeight="1" x14ac:dyDescent="0.25">
      <c r="A15" s="54">
        <v>15894</v>
      </c>
      <c r="B15" s="49" t="str">
        <f>VLOOKUP(A15,'[1]0502'!$A$2:$E$67,2,FALSE)</f>
        <v>CENTRAL</v>
      </c>
      <c r="C15" s="49">
        <f>K15-J15</f>
        <v>50</v>
      </c>
      <c r="D15" s="45">
        <v>43752</v>
      </c>
      <c r="E15" s="49" t="s">
        <v>130</v>
      </c>
      <c r="F15" s="49" t="s">
        <v>55</v>
      </c>
      <c r="G15" s="49" t="s">
        <v>52</v>
      </c>
      <c r="H15" s="49" t="s">
        <v>56</v>
      </c>
      <c r="I15" s="45">
        <v>43485</v>
      </c>
      <c r="J15" s="45">
        <v>43537</v>
      </c>
      <c r="K15" s="45">
        <v>43587</v>
      </c>
      <c r="L15" s="45">
        <v>43752</v>
      </c>
      <c r="M15" s="45">
        <v>43812</v>
      </c>
      <c r="N15" s="11"/>
      <c r="O15" s="11"/>
      <c r="P15" s="11"/>
      <c r="Q15" s="11">
        <v>1387</v>
      </c>
      <c r="R15" s="11">
        <v>1387</v>
      </c>
      <c r="S15" s="11"/>
      <c r="T15" s="11"/>
      <c r="U15" s="11"/>
      <c r="V15" s="11">
        <v>5.6999999999999904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>
        <v>511</v>
      </c>
      <c r="AN15" s="26"/>
      <c r="AO15" s="11"/>
      <c r="AP15" s="11"/>
      <c r="AQ15" s="11"/>
      <c r="AR15" s="11">
        <v>2.1</v>
      </c>
      <c r="AS15" s="11"/>
      <c r="AT15" s="11"/>
      <c r="AU15" s="11"/>
      <c r="AV15" s="11"/>
      <c r="AW15" s="11"/>
      <c r="AX15" s="11"/>
      <c r="AY15" s="27"/>
      <c r="AZ15" s="33"/>
      <c r="BA15" s="38" t="s">
        <v>140</v>
      </c>
      <c r="BB15" s="49"/>
      <c r="BC15" s="69"/>
      <c r="BD15" s="69"/>
      <c r="BE15" s="61"/>
      <c r="BF15" s="61"/>
      <c r="BG15" s="61"/>
      <c r="BH15" s="69"/>
      <c r="BI15" s="56"/>
      <c r="BJ15" s="56"/>
    </row>
    <row r="16" spans="1:16361" ht="45" customHeight="1" x14ac:dyDescent="0.25">
      <c r="A16" s="54">
        <v>16204</v>
      </c>
      <c r="B16" s="49" t="str">
        <f>VLOOKUP(A16,'[1]0502'!$A$2:$E$67,2,FALSE)</f>
        <v>CENTRAL</v>
      </c>
      <c r="C16" s="49">
        <f>L16-K16</f>
        <v>244</v>
      </c>
      <c r="D16" s="45">
        <v>43676</v>
      </c>
      <c r="E16" s="49" t="s">
        <v>133</v>
      </c>
      <c r="F16" s="49" t="s">
        <v>55</v>
      </c>
      <c r="G16" s="49" t="s">
        <v>52</v>
      </c>
      <c r="H16" s="49" t="s">
        <v>56</v>
      </c>
      <c r="I16" s="45">
        <v>42702</v>
      </c>
      <c r="J16" s="45">
        <v>43097</v>
      </c>
      <c r="K16" s="45">
        <v>43432</v>
      </c>
      <c r="L16" s="45">
        <v>43676</v>
      </c>
      <c r="M16" s="45">
        <v>43738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7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8"/>
      <c r="AZ16" s="31"/>
      <c r="BA16" s="38" t="s">
        <v>141</v>
      </c>
      <c r="BB16" s="49" t="s">
        <v>148</v>
      </c>
      <c r="BC16" s="49"/>
      <c r="BD16" s="49"/>
      <c r="BE16" s="72"/>
      <c r="BF16" s="72"/>
      <c r="BG16" s="69"/>
      <c r="BH16" s="69"/>
      <c r="BI16" s="49"/>
      <c r="BJ16" s="49"/>
    </row>
    <row r="17" spans="1:62" s="9" customFormat="1" ht="15" hidden="1" x14ac:dyDescent="0.25">
      <c r="A17" s="4">
        <v>12671</v>
      </c>
      <c r="B17" s="5" t="str">
        <f>VLOOKUP(A17,'[1]0502'!$A$2:$E$67,2,FALSE)</f>
        <v>LE</v>
      </c>
      <c r="C17" s="5">
        <v>20</v>
      </c>
      <c r="D17" s="6">
        <v>43546</v>
      </c>
      <c r="E17" s="5" t="s">
        <v>60</v>
      </c>
      <c r="F17" s="5" t="s">
        <v>55</v>
      </c>
      <c r="G17" s="5" t="s">
        <v>52</v>
      </c>
      <c r="H17" s="5" t="s">
        <v>56</v>
      </c>
      <c r="I17" s="5"/>
      <c r="J17" s="6">
        <v>43483</v>
      </c>
      <c r="K17" s="6">
        <v>43518</v>
      </c>
      <c r="L17" s="6">
        <v>43546</v>
      </c>
      <c r="M17" s="6">
        <v>43585</v>
      </c>
      <c r="N17" s="5"/>
      <c r="O17" s="5"/>
      <c r="P17" s="5"/>
      <c r="Q17" s="5">
        <v>692.43999999999903</v>
      </c>
      <c r="R17" s="5">
        <v>692.43999999999903</v>
      </c>
      <c r="S17" s="5"/>
      <c r="T17" s="5"/>
      <c r="U17" s="5"/>
      <c r="V17" s="5">
        <v>1.75</v>
      </c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>
        <v>692.43999999999903</v>
      </c>
      <c r="AN17" s="7">
        <v>692.43999999999903</v>
      </c>
      <c r="AO17" s="5"/>
      <c r="AP17" s="5"/>
      <c r="AQ17" s="5"/>
      <c r="AR17" s="5">
        <v>1.75</v>
      </c>
      <c r="AS17" s="5"/>
      <c r="AT17" s="5"/>
      <c r="AU17" s="5"/>
      <c r="AV17" s="5"/>
      <c r="AW17" s="5"/>
      <c r="AX17" s="5"/>
      <c r="AY17" s="8"/>
      <c r="AZ17" s="14"/>
      <c r="BG17" s="37"/>
      <c r="BH17" s="37"/>
      <c r="BI17" s="37"/>
      <c r="BJ17" s="37"/>
    </row>
    <row r="18" spans="1:62" s="9" customFormat="1" ht="15" hidden="1" x14ac:dyDescent="0.25">
      <c r="A18" s="4">
        <v>12672</v>
      </c>
      <c r="B18" s="5" t="str">
        <f>VLOOKUP(A18,'[1]0502'!$A$2:$E$67,2,FALSE)</f>
        <v>LE</v>
      </c>
      <c r="C18" s="5">
        <v>13</v>
      </c>
      <c r="D18" s="6">
        <v>43585</v>
      </c>
      <c r="E18" s="5" t="s">
        <v>61</v>
      </c>
      <c r="F18" s="5" t="s">
        <v>55</v>
      </c>
      <c r="G18" s="5" t="s">
        <v>52</v>
      </c>
      <c r="H18" s="5" t="s">
        <v>56</v>
      </c>
      <c r="I18" s="5"/>
      <c r="J18" s="6">
        <v>43510</v>
      </c>
      <c r="K18" s="6">
        <v>43517</v>
      </c>
      <c r="L18" s="6">
        <v>43585</v>
      </c>
      <c r="M18" s="6">
        <v>43830</v>
      </c>
      <c r="N18" s="5"/>
      <c r="O18" s="5"/>
      <c r="P18" s="5"/>
      <c r="Q18" s="5">
        <v>733.53</v>
      </c>
      <c r="R18" s="5">
        <v>733.53</v>
      </c>
      <c r="S18" s="5"/>
      <c r="T18" s="5"/>
      <c r="U18" s="5"/>
      <c r="V18" s="5">
        <v>2.1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>
        <v>733.53</v>
      </c>
      <c r="AN18" s="7">
        <v>733.53</v>
      </c>
      <c r="AO18" s="5"/>
      <c r="AP18" s="5"/>
      <c r="AQ18" s="5"/>
      <c r="AR18" s="5">
        <v>2.1</v>
      </c>
      <c r="AS18" s="5"/>
      <c r="AT18" s="5"/>
      <c r="AU18" s="5"/>
      <c r="AV18" s="5"/>
      <c r="AW18" s="5"/>
      <c r="AX18" s="5"/>
      <c r="AY18" s="8"/>
      <c r="AZ18" s="14"/>
      <c r="BG18" s="37"/>
      <c r="BH18" s="37"/>
      <c r="BI18" s="37"/>
      <c r="BJ18" s="37"/>
    </row>
    <row r="19" spans="1:62" s="9" customFormat="1" ht="15" hidden="1" x14ac:dyDescent="0.25">
      <c r="A19" s="4">
        <v>12673</v>
      </c>
      <c r="B19" s="5" t="str">
        <f>VLOOKUP(A19,'[1]0502'!$A$2:$E$67,2,FALSE)</f>
        <v>LE</v>
      </c>
      <c r="C19" s="5">
        <v>20</v>
      </c>
      <c r="D19" s="6">
        <v>43547</v>
      </c>
      <c r="E19" s="5" t="s">
        <v>62</v>
      </c>
      <c r="F19" s="5" t="s">
        <v>55</v>
      </c>
      <c r="G19" s="5" t="s">
        <v>52</v>
      </c>
      <c r="H19" s="5" t="s">
        <v>56</v>
      </c>
      <c r="I19" s="5"/>
      <c r="J19" s="6">
        <v>43462</v>
      </c>
      <c r="K19" s="6">
        <v>43517</v>
      </c>
      <c r="L19" s="6">
        <v>43547</v>
      </c>
      <c r="M19" s="6">
        <v>43617</v>
      </c>
      <c r="N19" s="5"/>
      <c r="O19" s="5"/>
      <c r="P19" s="5"/>
      <c r="Q19" s="5">
        <v>1100.5599999999899</v>
      </c>
      <c r="R19" s="5">
        <v>1100.5599999999899</v>
      </c>
      <c r="S19" s="5"/>
      <c r="T19" s="5"/>
      <c r="U19" s="5"/>
      <c r="V19" s="5">
        <v>2.8</v>
      </c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>
        <v>1100.5599999999899</v>
      </c>
      <c r="AN19" s="7">
        <v>1100.5599999999899</v>
      </c>
      <c r="AO19" s="5"/>
      <c r="AP19" s="5"/>
      <c r="AQ19" s="5"/>
      <c r="AR19" s="5">
        <v>2.8</v>
      </c>
      <c r="AS19" s="5"/>
      <c r="AT19" s="5"/>
      <c r="AU19" s="5"/>
      <c r="AV19" s="5"/>
      <c r="AW19" s="5"/>
      <c r="AX19" s="5"/>
      <c r="AY19" s="8"/>
      <c r="AZ19" s="14"/>
      <c r="BG19" s="37"/>
      <c r="BH19" s="37"/>
      <c r="BI19" s="37"/>
      <c r="BJ19" s="37"/>
    </row>
    <row r="20" spans="1:62" s="9" customFormat="1" ht="15" hidden="1" x14ac:dyDescent="0.25">
      <c r="A20" s="4">
        <v>12674</v>
      </c>
      <c r="B20" s="5" t="str">
        <f>VLOOKUP(A20,'[1]0502'!$A$2:$E$67,2,FALSE)</f>
        <v>LE</v>
      </c>
      <c r="C20" s="5">
        <v>20</v>
      </c>
      <c r="D20" s="6">
        <v>43580</v>
      </c>
      <c r="E20" s="5" t="s">
        <v>63</v>
      </c>
      <c r="F20" s="5" t="s">
        <v>55</v>
      </c>
      <c r="G20" s="5" t="s">
        <v>52</v>
      </c>
      <c r="H20" s="5" t="s">
        <v>56</v>
      </c>
      <c r="I20" s="6">
        <v>43332</v>
      </c>
      <c r="J20" s="6">
        <v>43483</v>
      </c>
      <c r="K20" s="6">
        <v>43524</v>
      </c>
      <c r="L20" s="6">
        <v>43580</v>
      </c>
      <c r="M20" s="6">
        <v>43616</v>
      </c>
      <c r="N20" s="5"/>
      <c r="O20" s="5"/>
      <c r="P20" s="5"/>
      <c r="Q20" s="5">
        <v>392</v>
      </c>
      <c r="R20" s="5">
        <v>392</v>
      </c>
      <c r="S20" s="5"/>
      <c r="T20" s="5"/>
      <c r="U20" s="5"/>
      <c r="V20" s="5">
        <v>1.2</v>
      </c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>
        <v>392</v>
      </c>
      <c r="AN20" s="7">
        <v>392</v>
      </c>
      <c r="AO20" s="5"/>
      <c r="AP20" s="5"/>
      <c r="AQ20" s="5"/>
      <c r="AR20" s="5">
        <v>1.2</v>
      </c>
      <c r="AS20" s="5"/>
      <c r="AT20" s="5"/>
      <c r="AU20" s="5"/>
      <c r="AV20" s="5"/>
      <c r="AW20" s="5"/>
      <c r="AX20" s="5"/>
      <c r="AY20" s="8"/>
      <c r="AZ20" s="14"/>
      <c r="BG20" s="37"/>
      <c r="BH20" s="37"/>
      <c r="BI20" s="37"/>
      <c r="BJ20" s="37"/>
    </row>
    <row r="21" spans="1:62" s="9" customFormat="1" ht="15" hidden="1" x14ac:dyDescent="0.25">
      <c r="A21" s="4">
        <v>12675</v>
      </c>
      <c r="B21" s="5" t="str">
        <f>VLOOKUP(A21,'[1]0502'!$A$2:$E$67,2,FALSE)</f>
        <v>LE</v>
      </c>
      <c r="C21" s="5">
        <v>20</v>
      </c>
      <c r="D21" s="6">
        <v>43585</v>
      </c>
      <c r="E21" s="5" t="s">
        <v>64</v>
      </c>
      <c r="F21" s="5" t="s">
        <v>55</v>
      </c>
      <c r="G21" s="5" t="s">
        <v>52</v>
      </c>
      <c r="H21" s="5" t="s">
        <v>56</v>
      </c>
      <c r="I21" s="6">
        <v>43332</v>
      </c>
      <c r="J21" s="6">
        <v>43483</v>
      </c>
      <c r="K21" s="6">
        <v>43518</v>
      </c>
      <c r="L21" s="6">
        <v>43585</v>
      </c>
      <c r="M21" s="6">
        <v>43616</v>
      </c>
      <c r="N21" s="5"/>
      <c r="O21" s="5"/>
      <c r="P21" s="5"/>
      <c r="Q21" s="5">
        <v>257.60000000000002</v>
      </c>
      <c r="R21" s="5">
        <v>257.60000000000002</v>
      </c>
      <c r="S21" s="5"/>
      <c r="T21" s="5"/>
      <c r="U21" s="5"/>
      <c r="V21" s="5">
        <v>0.7</v>
      </c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>
        <v>257.60000000000002</v>
      </c>
      <c r="AN21" s="7">
        <v>257.60000000000002</v>
      </c>
      <c r="AO21" s="5"/>
      <c r="AP21" s="5"/>
      <c r="AQ21" s="5"/>
      <c r="AR21" s="5">
        <v>0.7</v>
      </c>
      <c r="AS21" s="5"/>
      <c r="AT21" s="5"/>
      <c r="AU21" s="5"/>
      <c r="AV21" s="5"/>
      <c r="AW21" s="5"/>
      <c r="AX21" s="5"/>
      <c r="AY21" s="8"/>
      <c r="AZ21" s="14"/>
      <c r="BG21" s="37"/>
      <c r="BH21" s="37"/>
      <c r="BI21" s="37"/>
      <c r="BJ21" s="37"/>
    </row>
    <row r="22" spans="1:62" s="9" customFormat="1" ht="15" hidden="1" x14ac:dyDescent="0.25">
      <c r="A22" s="4">
        <v>12676</v>
      </c>
      <c r="B22" s="5" t="str">
        <f>VLOOKUP(A22,'[1]0502'!$A$2:$E$67,2,FALSE)</f>
        <v>LE</v>
      </c>
      <c r="C22" s="5">
        <v>13</v>
      </c>
      <c r="D22" s="6">
        <v>43544</v>
      </c>
      <c r="E22" s="5" t="s">
        <v>65</v>
      </c>
      <c r="F22" s="5" t="s">
        <v>55</v>
      </c>
      <c r="G22" s="5" t="s">
        <v>52</v>
      </c>
      <c r="H22" s="5" t="s">
        <v>56</v>
      </c>
      <c r="I22" s="6">
        <v>43332</v>
      </c>
      <c r="J22" s="6">
        <v>43483</v>
      </c>
      <c r="K22" s="6">
        <v>43496</v>
      </c>
      <c r="L22" s="6">
        <v>43544</v>
      </c>
      <c r="M22" s="6">
        <v>43556</v>
      </c>
      <c r="N22" s="5"/>
      <c r="O22" s="5"/>
      <c r="P22" s="5"/>
      <c r="Q22" s="5">
        <v>342.27</v>
      </c>
      <c r="R22" s="5">
        <v>342.27</v>
      </c>
      <c r="S22" s="5"/>
      <c r="T22" s="5"/>
      <c r="U22" s="5"/>
      <c r="V22" s="5">
        <v>0.89999999999999902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>
        <v>342.27</v>
      </c>
      <c r="AN22" s="7">
        <v>342.27</v>
      </c>
      <c r="AO22" s="5"/>
      <c r="AP22" s="5"/>
      <c r="AQ22" s="5"/>
      <c r="AR22" s="5">
        <v>0.89999999999999902</v>
      </c>
      <c r="AS22" s="5"/>
      <c r="AT22" s="5"/>
      <c r="AU22" s="5"/>
      <c r="AV22" s="5"/>
      <c r="AW22" s="5"/>
      <c r="AX22" s="5"/>
      <c r="AY22" s="8"/>
      <c r="AZ22" s="14"/>
      <c r="BG22" s="37"/>
      <c r="BH22" s="37"/>
      <c r="BI22" s="37"/>
      <c r="BJ22" s="37"/>
    </row>
    <row r="23" spans="1:62" s="9" customFormat="1" ht="15" hidden="1" x14ac:dyDescent="0.25">
      <c r="A23" s="4">
        <v>12677</v>
      </c>
      <c r="B23" s="5" t="str">
        <f>VLOOKUP(A23,'[1]0502'!$A$2:$E$67,2,FALSE)</f>
        <v>LE</v>
      </c>
      <c r="C23" s="5">
        <v>20</v>
      </c>
      <c r="D23" s="6">
        <v>43585</v>
      </c>
      <c r="E23" s="5" t="s">
        <v>66</v>
      </c>
      <c r="F23" s="5" t="s">
        <v>55</v>
      </c>
      <c r="G23" s="5" t="s">
        <v>52</v>
      </c>
      <c r="H23" s="5" t="s">
        <v>56</v>
      </c>
      <c r="I23" s="6">
        <v>43332</v>
      </c>
      <c r="J23" s="6">
        <v>43483</v>
      </c>
      <c r="K23" s="6">
        <v>43518</v>
      </c>
      <c r="L23" s="6">
        <v>43585</v>
      </c>
      <c r="M23" s="6">
        <v>43616</v>
      </c>
      <c r="N23" s="5"/>
      <c r="O23" s="5"/>
      <c r="P23" s="5"/>
      <c r="Q23" s="5">
        <v>392</v>
      </c>
      <c r="R23" s="5">
        <v>392</v>
      </c>
      <c r="S23" s="5"/>
      <c r="T23" s="5"/>
      <c r="U23" s="5"/>
      <c r="V23" s="5">
        <v>1.2</v>
      </c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>
        <v>392</v>
      </c>
      <c r="AN23" s="7">
        <v>392</v>
      </c>
      <c r="AO23" s="5"/>
      <c r="AP23" s="5"/>
      <c r="AQ23" s="5"/>
      <c r="AR23" s="5">
        <v>1.2</v>
      </c>
      <c r="AS23" s="5"/>
      <c r="AT23" s="5"/>
      <c r="AU23" s="5"/>
      <c r="AV23" s="5"/>
      <c r="AW23" s="5"/>
      <c r="AX23" s="5"/>
      <c r="AY23" s="8"/>
      <c r="AZ23" s="14"/>
      <c r="BG23" s="37"/>
      <c r="BH23" s="37"/>
      <c r="BI23" s="37"/>
      <c r="BJ23" s="37"/>
    </row>
    <row r="24" spans="1:62" s="9" customFormat="1" ht="15" hidden="1" x14ac:dyDescent="0.25">
      <c r="A24" s="4">
        <v>12678</v>
      </c>
      <c r="B24" s="5" t="str">
        <f>VLOOKUP(A24,'[1]0502'!$A$2:$E$67,2,FALSE)</f>
        <v>LE</v>
      </c>
      <c r="C24" s="5">
        <v>20</v>
      </c>
      <c r="D24" s="6">
        <v>43585</v>
      </c>
      <c r="E24" s="5" t="s">
        <v>67</v>
      </c>
      <c r="F24" s="5" t="s">
        <v>55</v>
      </c>
      <c r="G24" s="5" t="s">
        <v>52</v>
      </c>
      <c r="H24" s="5" t="s">
        <v>56</v>
      </c>
      <c r="I24" s="6">
        <v>43332</v>
      </c>
      <c r="J24" s="6">
        <v>43483</v>
      </c>
      <c r="K24" s="6">
        <v>43518</v>
      </c>
      <c r="L24" s="6">
        <v>43585</v>
      </c>
      <c r="M24" s="6">
        <v>43617</v>
      </c>
      <c r="N24" s="5"/>
      <c r="O24" s="5"/>
      <c r="P24" s="5"/>
      <c r="Q24" s="5">
        <v>118.86</v>
      </c>
      <c r="R24" s="5">
        <v>118.86</v>
      </c>
      <c r="S24" s="5"/>
      <c r="T24" s="5"/>
      <c r="U24" s="5"/>
      <c r="V24" s="5">
        <v>0.7</v>
      </c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>
        <v>118.86</v>
      </c>
      <c r="AN24" s="7">
        <v>118.86</v>
      </c>
      <c r="AO24" s="5"/>
      <c r="AP24" s="5"/>
      <c r="AQ24" s="5"/>
      <c r="AR24" s="5">
        <v>0.7</v>
      </c>
      <c r="AS24" s="5"/>
      <c r="AT24" s="5"/>
      <c r="AU24" s="5"/>
      <c r="AV24" s="5"/>
      <c r="AW24" s="5"/>
      <c r="AX24" s="5"/>
      <c r="AY24" s="8"/>
      <c r="AZ24" s="14"/>
      <c r="BG24" s="37"/>
      <c r="BH24" s="37"/>
      <c r="BI24" s="37"/>
      <c r="BJ24" s="37"/>
    </row>
    <row r="25" spans="1:62" s="9" customFormat="1" ht="15" hidden="1" x14ac:dyDescent="0.25">
      <c r="A25" s="4">
        <v>12679</v>
      </c>
      <c r="B25" s="5" t="str">
        <f>VLOOKUP(A25,'[1]0502'!$A$2:$E$67,2,FALSE)</f>
        <v>LE</v>
      </c>
      <c r="C25" s="5">
        <v>20</v>
      </c>
      <c r="D25" s="6">
        <v>43585</v>
      </c>
      <c r="E25" s="5" t="s">
        <v>68</v>
      </c>
      <c r="F25" s="5" t="s">
        <v>55</v>
      </c>
      <c r="G25" s="5" t="s">
        <v>52</v>
      </c>
      <c r="H25" s="5" t="s">
        <v>56</v>
      </c>
      <c r="I25" s="6">
        <v>43332</v>
      </c>
      <c r="J25" s="6">
        <v>43483</v>
      </c>
      <c r="K25" s="6">
        <v>43518</v>
      </c>
      <c r="L25" s="6">
        <v>43585</v>
      </c>
      <c r="M25" s="6">
        <v>43617</v>
      </c>
      <c r="N25" s="5"/>
      <c r="O25" s="5"/>
      <c r="P25" s="5"/>
      <c r="Q25" s="5">
        <v>564.20000000000005</v>
      </c>
      <c r="R25" s="5">
        <v>564.20000000000005</v>
      </c>
      <c r="S25" s="5"/>
      <c r="T25" s="5"/>
      <c r="U25" s="5"/>
      <c r="V25" s="5">
        <v>1.75</v>
      </c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>
        <v>564.20000000000005</v>
      </c>
      <c r="AN25" s="7">
        <v>564.20000000000005</v>
      </c>
      <c r="AO25" s="5"/>
      <c r="AP25" s="5"/>
      <c r="AQ25" s="5"/>
      <c r="AR25" s="5">
        <v>1.75</v>
      </c>
      <c r="AS25" s="5"/>
      <c r="AT25" s="5"/>
      <c r="AU25" s="5"/>
      <c r="AV25" s="5"/>
      <c r="AW25" s="5"/>
      <c r="AX25" s="5"/>
      <c r="AY25" s="8"/>
      <c r="AZ25" s="14"/>
      <c r="BG25" s="37"/>
      <c r="BH25" s="37"/>
      <c r="BI25" s="37"/>
      <c r="BJ25" s="37"/>
    </row>
    <row r="26" spans="1:62" s="9" customFormat="1" ht="15" hidden="1" x14ac:dyDescent="0.25">
      <c r="A26" s="4">
        <v>12680</v>
      </c>
      <c r="B26" s="5" t="str">
        <f>VLOOKUP(A26,'[1]0502'!$A$2:$E$67,2,FALSE)</f>
        <v>LE</v>
      </c>
      <c r="C26" s="5">
        <v>20</v>
      </c>
      <c r="D26" s="6">
        <v>43630</v>
      </c>
      <c r="E26" s="5" t="s">
        <v>69</v>
      </c>
      <c r="F26" s="5" t="s">
        <v>55</v>
      </c>
      <c r="G26" s="5" t="s">
        <v>52</v>
      </c>
      <c r="H26" s="5" t="s">
        <v>56</v>
      </c>
      <c r="I26" s="6">
        <v>43332</v>
      </c>
      <c r="J26" s="6">
        <v>43483</v>
      </c>
      <c r="K26" s="6">
        <v>43518</v>
      </c>
      <c r="L26" s="6">
        <v>43630</v>
      </c>
      <c r="M26" s="6">
        <v>43647</v>
      </c>
      <c r="N26" s="5"/>
      <c r="O26" s="5"/>
      <c r="P26" s="5"/>
      <c r="Q26" s="5">
        <v>715.95999999999901</v>
      </c>
      <c r="R26" s="5">
        <v>715.95999999999901</v>
      </c>
      <c r="S26" s="5"/>
      <c r="T26" s="5"/>
      <c r="U26" s="5"/>
      <c r="V26" s="5">
        <v>1.75</v>
      </c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>
        <v>715.95999999999901</v>
      </c>
      <c r="AN26" s="7">
        <v>715.95999999999901</v>
      </c>
      <c r="AO26" s="5"/>
      <c r="AP26" s="5"/>
      <c r="AQ26" s="5"/>
      <c r="AR26" s="5">
        <v>1.75</v>
      </c>
      <c r="AS26" s="5"/>
      <c r="AT26" s="5"/>
      <c r="AU26" s="5"/>
      <c r="AV26" s="5"/>
      <c r="AW26" s="5"/>
      <c r="AX26" s="5"/>
      <c r="AY26" s="8"/>
      <c r="AZ26" s="14"/>
      <c r="BG26" s="37"/>
      <c r="BH26" s="37"/>
      <c r="BI26" s="37"/>
      <c r="BJ26" s="37"/>
    </row>
    <row r="27" spans="1:62" s="9" customFormat="1" ht="15" hidden="1" x14ac:dyDescent="0.25">
      <c r="A27" s="4">
        <v>12681</v>
      </c>
      <c r="B27" s="5" t="str">
        <f>VLOOKUP(A27,'[1]0502'!$A$2:$E$67,2,FALSE)</f>
        <v>LE</v>
      </c>
      <c r="C27" s="5">
        <v>20</v>
      </c>
      <c r="D27" s="6">
        <v>43554</v>
      </c>
      <c r="E27" s="5" t="s">
        <v>70</v>
      </c>
      <c r="F27" s="5" t="s">
        <v>55</v>
      </c>
      <c r="G27" s="5" t="s">
        <v>52</v>
      </c>
      <c r="H27" s="5" t="s">
        <v>56</v>
      </c>
      <c r="I27" s="6">
        <v>43332</v>
      </c>
      <c r="J27" s="6">
        <v>43483</v>
      </c>
      <c r="K27" s="6">
        <v>43518</v>
      </c>
      <c r="L27" s="6">
        <v>43554</v>
      </c>
      <c r="M27" s="6">
        <v>43646</v>
      </c>
      <c r="N27" s="5"/>
      <c r="O27" s="5"/>
      <c r="P27" s="5"/>
      <c r="Q27" s="5">
        <v>710.76</v>
      </c>
      <c r="R27" s="5">
        <v>710.76</v>
      </c>
      <c r="S27" s="5"/>
      <c r="T27" s="5"/>
      <c r="U27" s="5"/>
      <c r="V27" s="5">
        <v>1.8</v>
      </c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>
        <v>710.76</v>
      </c>
      <c r="AN27" s="7">
        <v>710.76</v>
      </c>
      <c r="AO27" s="5"/>
      <c r="AP27" s="5"/>
      <c r="AQ27" s="5"/>
      <c r="AR27" s="5">
        <v>1.8</v>
      </c>
      <c r="AS27" s="5"/>
      <c r="AT27" s="5"/>
      <c r="AU27" s="5"/>
      <c r="AV27" s="5"/>
      <c r="AW27" s="5"/>
      <c r="AX27" s="5"/>
      <c r="AY27" s="8"/>
      <c r="AZ27" s="14"/>
      <c r="BG27" s="37"/>
      <c r="BH27" s="37"/>
      <c r="BI27" s="37"/>
      <c r="BJ27" s="37"/>
    </row>
    <row r="28" spans="1:62" s="9" customFormat="1" ht="15" hidden="1" x14ac:dyDescent="0.25">
      <c r="A28" s="4">
        <v>12682</v>
      </c>
      <c r="B28" s="5" t="str">
        <f>VLOOKUP(A28,'[1]0502'!$A$2:$E$67,2,FALSE)</f>
        <v>LE</v>
      </c>
      <c r="C28" s="5">
        <v>20</v>
      </c>
      <c r="D28" s="6">
        <v>43616</v>
      </c>
      <c r="E28" s="5" t="s">
        <v>71</v>
      </c>
      <c r="F28" s="5" t="s">
        <v>55</v>
      </c>
      <c r="G28" s="5" t="s">
        <v>52</v>
      </c>
      <c r="H28" s="5" t="s">
        <v>56</v>
      </c>
      <c r="I28" s="6">
        <v>43332</v>
      </c>
      <c r="J28" s="6">
        <v>43483</v>
      </c>
      <c r="K28" s="6">
        <v>43518</v>
      </c>
      <c r="L28" s="6">
        <v>43616</v>
      </c>
      <c r="M28" s="6">
        <v>43617</v>
      </c>
      <c r="N28" s="5"/>
      <c r="O28" s="5"/>
      <c r="P28" s="5"/>
      <c r="Q28" s="5">
        <v>333.78</v>
      </c>
      <c r="R28" s="5">
        <v>333.78</v>
      </c>
      <c r="S28" s="5"/>
      <c r="T28" s="5"/>
      <c r="U28" s="5"/>
      <c r="V28" s="5">
        <v>1.0799999999999901</v>
      </c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>
        <v>333.78</v>
      </c>
      <c r="AN28" s="7">
        <v>333.78</v>
      </c>
      <c r="AO28" s="5"/>
      <c r="AP28" s="5"/>
      <c r="AQ28" s="5"/>
      <c r="AR28" s="5">
        <v>1.0799999999999901</v>
      </c>
      <c r="AS28" s="5"/>
      <c r="AT28" s="5"/>
      <c r="AU28" s="5"/>
      <c r="AV28" s="5"/>
      <c r="AW28" s="5"/>
      <c r="AX28" s="5"/>
      <c r="AY28" s="8"/>
      <c r="AZ28" s="14"/>
      <c r="BG28" s="37"/>
      <c r="BH28" s="37"/>
      <c r="BI28" s="37"/>
      <c r="BJ28" s="37"/>
    </row>
    <row r="29" spans="1:62" s="9" customFormat="1" ht="15" hidden="1" x14ac:dyDescent="0.25">
      <c r="A29" s="4">
        <v>12683</v>
      </c>
      <c r="B29" s="5" t="str">
        <f>VLOOKUP(A29,'[1]0502'!$A$2:$E$67,2,FALSE)</f>
        <v>LE</v>
      </c>
      <c r="C29" s="5">
        <v>20</v>
      </c>
      <c r="D29" s="6">
        <v>43595</v>
      </c>
      <c r="E29" s="5" t="s">
        <v>72</v>
      </c>
      <c r="F29" s="5" t="s">
        <v>55</v>
      </c>
      <c r="G29" s="5" t="s">
        <v>52</v>
      </c>
      <c r="H29" s="5" t="s">
        <v>56</v>
      </c>
      <c r="I29" s="6">
        <v>43332</v>
      </c>
      <c r="J29" s="6">
        <v>43483</v>
      </c>
      <c r="K29" s="6">
        <v>43524</v>
      </c>
      <c r="L29" s="6">
        <v>43595</v>
      </c>
      <c r="M29" s="6">
        <v>43616</v>
      </c>
      <c r="N29" s="5"/>
      <c r="O29" s="5"/>
      <c r="P29" s="5"/>
      <c r="Q29" s="5">
        <v>233.04</v>
      </c>
      <c r="R29" s="5">
        <v>233.04</v>
      </c>
      <c r="S29" s="5"/>
      <c r="T29" s="5"/>
      <c r="U29" s="5"/>
      <c r="V29" s="5">
        <v>0.96</v>
      </c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>
        <v>233.04</v>
      </c>
      <c r="AN29" s="7">
        <v>233.04</v>
      </c>
      <c r="AO29" s="5"/>
      <c r="AP29" s="5"/>
      <c r="AQ29" s="5"/>
      <c r="AR29" s="5">
        <v>0.96</v>
      </c>
      <c r="AS29" s="5"/>
      <c r="AT29" s="5"/>
      <c r="AU29" s="5"/>
      <c r="AV29" s="5"/>
      <c r="AW29" s="5"/>
      <c r="AX29" s="5"/>
      <c r="AY29" s="8"/>
      <c r="AZ29" s="14"/>
      <c r="BG29" s="37"/>
      <c r="BH29" s="37"/>
      <c r="BI29" s="37"/>
      <c r="BJ29" s="37"/>
    </row>
    <row r="30" spans="1:62" s="9" customFormat="1" ht="15" hidden="1" x14ac:dyDescent="0.25">
      <c r="A30" s="4">
        <v>13641</v>
      </c>
      <c r="B30" s="5" t="str">
        <f>VLOOKUP(A30,'[1]0502'!$A$2:$E$67,2,FALSE)</f>
        <v>LE</v>
      </c>
      <c r="C30" s="5">
        <v>54</v>
      </c>
      <c r="D30" s="6">
        <v>43462</v>
      </c>
      <c r="E30" s="5" t="s">
        <v>93</v>
      </c>
      <c r="F30" s="5" t="s">
        <v>51</v>
      </c>
      <c r="G30" s="5" t="s">
        <v>52</v>
      </c>
      <c r="H30" s="5" t="s">
        <v>53</v>
      </c>
      <c r="I30" s="6">
        <v>43364</v>
      </c>
      <c r="J30" s="6">
        <v>43371</v>
      </c>
      <c r="K30" s="6">
        <v>43392</v>
      </c>
      <c r="L30" s="6">
        <v>43434</v>
      </c>
      <c r="M30" s="6">
        <v>43465</v>
      </c>
      <c r="N30" s="5"/>
      <c r="O30" s="5"/>
      <c r="P30" s="5"/>
      <c r="Q30" s="5">
        <v>551.76575999999898</v>
      </c>
      <c r="R30" s="5">
        <v>551.76575999999898</v>
      </c>
      <c r="S30" s="5"/>
      <c r="T30" s="5"/>
      <c r="U30" s="5"/>
      <c r="V30" s="5">
        <v>6.88499999999999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>
        <v>236.55108000000001</v>
      </c>
      <c r="AN30" s="7">
        <v>236.55108000000001</v>
      </c>
      <c r="AO30" s="5"/>
      <c r="AP30" s="5"/>
      <c r="AQ30" s="5"/>
      <c r="AR30" s="5">
        <v>3.0599999999999898</v>
      </c>
      <c r="AS30" s="5"/>
      <c r="AT30" s="5"/>
      <c r="AU30" s="5"/>
      <c r="AV30" s="5"/>
      <c r="AW30" s="5"/>
      <c r="AX30" s="5"/>
      <c r="AY30" s="8"/>
      <c r="AZ30" s="14"/>
      <c r="BG30" s="37"/>
      <c r="BH30" s="37"/>
      <c r="BI30" s="37"/>
      <c r="BJ30" s="37"/>
    </row>
    <row r="31" spans="1:62" s="9" customFormat="1" ht="15" hidden="1" x14ac:dyDescent="0.25">
      <c r="A31" s="4">
        <v>13646</v>
      </c>
      <c r="B31" s="5" t="str">
        <f>VLOOKUP(A31,'[1]0502'!$A$2:$E$67,2,FALSE)</f>
        <v>LE</v>
      </c>
      <c r="C31" s="5">
        <v>54</v>
      </c>
      <c r="D31" s="6">
        <v>43462</v>
      </c>
      <c r="E31" s="5" t="s">
        <v>94</v>
      </c>
      <c r="F31" s="5" t="s">
        <v>51</v>
      </c>
      <c r="G31" s="5" t="s">
        <v>52</v>
      </c>
      <c r="H31" s="5" t="s">
        <v>53</v>
      </c>
      <c r="I31" s="6">
        <v>43364</v>
      </c>
      <c r="J31" s="6">
        <v>43371</v>
      </c>
      <c r="K31" s="6">
        <v>43388</v>
      </c>
      <c r="L31" s="6">
        <v>43404</v>
      </c>
      <c r="M31" s="6">
        <v>43830</v>
      </c>
      <c r="N31" s="5"/>
      <c r="O31" s="5"/>
      <c r="P31" s="5"/>
      <c r="Q31" s="5">
        <v>1545.0092400000001</v>
      </c>
      <c r="R31" s="5">
        <v>1545.0092400000001</v>
      </c>
      <c r="S31" s="5"/>
      <c r="T31" s="5"/>
      <c r="U31" s="5"/>
      <c r="V31" s="5">
        <v>19.979999999999901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>
        <v>686.46180000000004</v>
      </c>
      <c r="AN31" s="7">
        <v>686.46180000000004</v>
      </c>
      <c r="AO31" s="5"/>
      <c r="AP31" s="5"/>
      <c r="AQ31" s="5"/>
      <c r="AR31" s="5">
        <v>8.8800000000000008</v>
      </c>
      <c r="AS31" s="5"/>
      <c r="AT31" s="5"/>
      <c r="AU31" s="5"/>
      <c r="AV31" s="5"/>
      <c r="AW31" s="5"/>
      <c r="AX31" s="5"/>
      <c r="AY31" s="8"/>
      <c r="AZ31" s="14"/>
      <c r="BG31" s="37"/>
      <c r="BH31" s="37"/>
      <c r="BI31" s="37"/>
      <c r="BJ31" s="37"/>
    </row>
    <row r="32" spans="1:62" s="9" customFormat="1" ht="15" hidden="1" x14ac:dyDescent="0.25">
      <c r="A32" s="4">
        <v>13673</v>
      </c>
      <c r="B32" s="5" t="str">
        <f>VLOOKUP(A32,'[1]0502'!$A$2:$E$67,2,FALSE)</f>
        <v>LE</v>
      </c>
      <c r="C32" s="5">
        <v>54</v>
      </c>
      <c r="D32" s="6">
        <v>43462</v>
      </c>
      <c r="E32" s="5" t="s">
        <v>95</v>
      </c>
      <c r="F32" s="5" t="s">
        <v>51</v>
      </c>
      <c r="G32" s="5" t="s">
        <v>96</v>
      </c>
      <c r="H32" s="5" t="s">
        <v>53</v>
      </c>
      <c r="I32" s="6">
        <v>43364</v>
      </c>
      <c r="J32" s="6">
        <v>43371</v>
      </c>
      <c r="K32" s="6">
        <v>43393</v>
      </c>
      <c r="L32" s="6">
        <v>43441</v>
      </c>
      <c r="M32" s="6">
        <v>43465</v>
      </c>
      <c r="N32" s="5"/>
      <c r="O32" s="5"/>
      <c r="P32" s="5"/>
      <c r="Q32" s="5">
        <v>649.60327999999902</v>
      </c>
      <c r="R32" s="5">
        <v>649.60327999999902</v>
      </c>
      <c r="S32" s="5"/>
      <c r="T32" s="5"/>
      <c r="U32" s="5"/>
      <c r="V32" s="5">
        <v>8.3999999999999897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>
        <v>278.29199999999997</v>
      </c>
      <c r="AN32" s="7">
        <v>278.29199999999997</v>
      </c>
      <c r="AO32" s="5"/>
      <c r="AP32" s="5"/>
      <c r="AQ32" s="5"/>
      <c r="AR32" s="5">
        <v>3.5999999999999899</v>
      </c>
      <c r="AS32" s="5"/>
      <c r="AT32" s="5"/>
      <c r="AU32" s="5"/>
      <c r="AV32" s="5"/>
      <c r="AW32" s="5"/>
      <c r="AX32" s="5"/>
      <c r="AY32" s="8"/>
      <c r="AZ32" s="14"/>
      <c r="BG32" s="37"/>
      <c r="BH32" s="37"/>
      <c r="BI32" s="37"/>
      <c r="BJ32" s="37"/>
    </row>
    <row r="33" spans="1:62" s="9" customFormat="1" ht="15" hidden="1" x14ac:dyDescent="0.25">
      <c r="A33" s="4">
        <v>12585</v>
      </c>
      <c r="B33" s="5" t="str">
        <f>VLOOKUP(A33,'[1]0502'!$A$2:$E$67,2,FALSE)</f>
        <v>NOV</v>
      </c>
      <c r="C33" s="5">
        <v>54</v>
      </c>
      <c r="D33" s="6">
        <v>43462</v>
      </c>
      <c r="E33" s="5" t="s">
        <v>50</v>
      </c>
      <c r="F33" s="5" t="s">
        <v>51</v>
      </c>
      <c r="G33" s="5" t="s">
        <v>52</v>
      </c>
      <c r="H33" s="5" t="s">
        <v>53</v>
      </c>
      <c r="I33" s="6">
        <v>43307</v>
      </c>
      <c r="J33" s="6">
        <v>43315</v>
      </c>
      <c r="K33" s="6">
        <v>43332</v>
      </c>
      <c r="L33" s="6">
        <v>43418</v>
      </c>
      <c r="M33" s="6">
        <v>43830</v>
      </c>
      <c r="N33" s="5"/>
      <c r="O33" s="5"/>
      <c r="P33" s="5"/>
      <c r="Q33" s="5">
        <v>400.88774000000001</v>
      </c>
      <c r="R33" s="5">
        <v>400.88774000000001</v>
      </c>
      <c r="S33" s="5"/>
      <c r="T33" s="5"/>
      <c r="U33" s="5"/>
      <c r="V33" s="5">
        <v>3.8499999999999899</v>
      </c>
      <c r="W33" s="5">
        <v>2.4136000000000002</v>
      </c>
      <c r="X33" s="5"/>
      <c r="Y33" s="5"/>
      <c r="Z33" s="5"/>
      <c r="AA33" s="5"/>
      <c r="AB33" s="5">
        <v>25.88</v>
      </c>
      <c r="AC33" s="5">
        <v>25.88</v>
      </c>
      <c r="AD33" s="5"/>
      <c r="AE33" s="5"/>
      <c r="AF33" s="5"/>
      <c r="AG33" s="5">
        <v>0.307</v>
      </c>
      <c r="AH33" s="5"/>
      <c r="AI33" s="5"/>
      <c r="AJ33" s="5"/>
      <c r="AK33" s="5"/>
      <c r="AL33" s="5"/>
      <c r="AM33" s="5">
        <v>367.37723999999997</v>
      </c>
      <c r="AN33" s="7">
        <v>367.37723999999997</v>
      </c>
      <c r="AO33" s="5"/>
      <c r="AP33" s="5"/>
      <c r="AQ33" s="5"/>
      <c r="AR33" s="5">
        <v>3.2999999999999901</v>
      </c>
      <c r="AS33" s="5">
        <v>2.0688</v>
      </c>
      <c r="AT33" s="5"/>
      <c r="AU33" s="5"/>
      <c r="AV33" s="5"/>
      <c r="AW33" s="5"/>
      <c r="AX33" s="5"/>
      <c r="AY33" s="8"/>
      <c r="AZ33" s="14"/>
      <c r="BG33" s="37"/>
      <c r="BH33" s="37"/>
      <c r="BI33" s="37"/>
      <c r="BJ33" s="37"/>
    </row>
    <row r="34" spans="1:62" s="9" customFormat="1" ht="15" hidden="1" x14ac:dyDescent="0.25">
      <c r="A34" s="4">
        <v>12606</v>
      </c>
      <c r="B34" s="5" t="str">
        <f>VLOOKUP(A34,'[1]0502'!$A$2:$E$67,2,FALSE)</f>
        <v>NOV</v>
      </c>
      <c r="C34" s="5">
        <v>20</v>
      </c>
      <c r="D34" s="6">
        <v>43555</v>
      </c>
      <c r="E34" s="5" t="s">
        <v>54</v>
      </c>
      <c r="F34" s="5" t="s">
        <v>55</v>
      </c>
      <c r="G34" s="5" t="s">
        <v>52</v>
      </c>
      <c r="H34" s="5" t="s">
        <v>56</v>
      </c>
      <c r="I34" s="6">
        <v>43312</v>
      </c>
      <c r="J34" s="6">
        <v>43315</v>
      </c>
      <c r="K34" s="6">
        <v>43501</v>
      </c>
      <c r="L34" s="6">
        <v>43555</v>
      </c>
      <c r="M34" s="6">
        <v>43830</v>
      </c>
      <c r="N34" s="5"/>
      <c r="O34" s="5"/>
      <c r="P34" s="5"/>
      <c r="Q34" s="5">
        <v>808.47</v>
      </c>
      <c r="R34" s="5">
        <v>808.47</v>
      </c>
      <c r="S34" s="5"/>
      <c r="T34" s="5"/>
      <c r="U34" s="5"/>
      <c r="V34" s="5">
        <v>1.44</v>
      </c>
      <c r="W34" s="5">
        <v>24.299999999999901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>
        <v>808.47</v>
      </c>
      <c r="AN34" s="7">
        <v>808.47</v>
      </c>
      <c r="AO34" s="5"/>
      <c r="AP34" s="5"/>
      <c r="AQ34" s="5"/>
      <c r="AR34" s="5">
        <v>1.44</v>
      </c>
      <c r="AS34" s="5">
        <v>24.299999999999901</v>
      </c>
      <c r="AT34" s="5"/>
      <c r="AU34" s="5"/>
      <c r="AV34" s="5"/>
      <c r="AW34" s="5"/>
      <c r="AX34" s="5"/>
      <c r="AY34" s="8"/>
      <c r="AZ34" s="14"/>
      <c r="BG34" s="37"/>
      <c r="BH34" s="37"/>
      <c r="BI34" s="37"/>
      <c r="BJ34" s="37"/>
    </row>
    <row r="35" spans="1:62" s="9" customFormat="1" ht="15" hidden="1" x14ac:dyDescent="0.25">
      <c r="A35" s="10">
        <v>12616</v>
      </c>
      <c r="B35" s="11" t="str">
        <f>VLOOKUP(A35,'[1]0502'!$A$2:$E$67,2,FALSE)</f>
        <v>NOV</v>
      </c>
      <c r="C35" s="11">
        <v>20</v>
      </c>
      <c r="D35" s="12">
        <v>43555</v>
      </c>
      <c r="E35" s="11" t="s">
        <v>57</v>
      </c>
      <c r="F35" s="11" t="s">
        <v>55</v>
      </c>
      <c r="G35" s="11" t="s">
        <v>52</v>
      </c>
      <c r="H35" s="11" t="s">
        <v>56</v>
      </c>
      <c r="I35" s="12">
        <v>43307</v>
      </c>
      <c r="J35" s="12">
        <v>43315</v>
      </c>
      <c r="K35" s="12">
        <v>43501</v>
      </c>
      <c r="L35" s="12">
        <v>43555</v>
      </c>
      <c r="M35" s="12">
        <v>43830</v>
      </c>
      <c r="N35" s="11"/>
      <c r="O35" s="11"/>
      <c r="P35" s="11"/>
      <c r="Q35" s="11">
        <v>315.719999999999</v>
      </c>
      <c r="R35" s="11">
        <v>315.719999999999</v>
      </c>
      <c r="S35" s="11"/>
      <c r="T35" s="11"/>
      <c r="U35" s="11"/>
      <c r="V35" s="11">
        <v>0.63</v>
      </c>
      <c r="W35" s="11">
        <v>9</v>
      </c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>
        <v>315.719999999999</v>
      </c>
      <c r="AN35" s="11">
        <v>315.719999999999</v>
      </c>
      <c r="AO35" s="11"/>
      <c r="AP35" s="11"/>
      <c r="AQ35" s="11"/>
      <c r="AR35" s="11">
        <v>0.63</v>
      </c>
      <c r="AS35" s="11">
        <v>9</v>
      </c>
      <c r="AT35" s="11"/>
      <c r="AU35" s="11"/>
      <c r="AV35" s="11"/>
      <c r="AW35" s="11"/>
      <c r="AX35" s="11"/>
      <c r="AY35" s="13"/>
      <c r="AZ35" s="15"/>
      <c r="BG35" s="37"/>
      <c r="BH35" s="37"/>
      <c r="BI35" s="37"/>
      <c r="BJ35" s="37"/>
    </row>
    <row r="36" spans="1:62" s="9" customFormat="1" ht="15" hidden="1" x14ac:dyDescent="0.25">
      <c r="A36" s="4">
        <v>12627</v>
      </c>
      <c r="B36" s="5" t="str">
        <f>VLOOKUP(A36,'[1]0502'!$A$2:$E$67,2,FALSE)</f>
        <v>NOV</v>
      </c>
      <c r="C36" s="5">
        <v>54</v>
      </c>
      <c r="D36" s="6">
        <v>43462</v>
      </c>
      <c r="E36" s="5" t="s">
        <v>58</v>
      </c>
      <c r="F36" s="5" t="s">
        <v>51</v>
      </c>
      <c r="G36" s="5" t="s">
        <v>52</v>
      </c>
      <c r="H36" s="5" t="s">
        <v>53</v>
      </c>
      <c r="I36" s="6">
        <v>43308</v>
      </c>
      <c r="J36" s="6">
        <v>43315</v>
      </c>
      <c r="K36" s="6">
        <v>43332</v>
      </c>
      <c r="L36" s="6">
        <v>43439</v>
      </c>
      <c r="M36" s="6">
        <v>43483</v>
      </c>
      <c r="N36" s="5"/>
      <c r="O36" s="5"/>
      <c r="P36" s="5"/>
      <c r="Q36" s="5">
        <v>217.97376</v>
      </c>
      <c r="R36" s="5">
        <v>217.97376</v>
      </c>
      <c r="S36" s="5"/>
      <c r="T36" s="5"/>
      <c r="U36" s="5"/>
      <c r="V36" s="5">
        <v>1.26</v>
      </c>
      <c r="W36" s="5">
        <v>2.4136000000000002</v>
      </c>
      <c r="X36" s="5"/>
      <c r="Y36" s="5"/>
      <c r="Z36" s="5"/>
      <c r="AA36" s="5"/>
      <c r="AB36" s="5">
        <v>48.59</v>
      </c>
      <c r="AC36" s="5">
        <v>48.59</v>
      </c>
      <c r="AD36" s="5"/>
      <c r="AE36" s="5"/>
      <c r="AF36" s="5"/>
      <c r="AG36" s="5">
        <v>0.54500000000000004</v>
      </c>
      <c r="AH36" s="5"/>
      <c r="AI36" s="5"/>
      <c r="AJ36" s="5"/>
      <c r="AK36" s="5"/>
      <c r="AL36" s="5"/>
      <c r="AM36" s="5">
        <v>195.76175999999899</v>
      </c>
      <c r="AN36" s="7">
        <v>195.76175999999899</v>
      </c>
      <c r="AO36" s="5"/>
      <c r="AP36" s="5"/>
      <c r="AQ36" s="5"/>
      <c r="AR36" s="5">
        <v>1.0799999999999901</v>
      </c>
      <c r="AS36" s="5">
        <v>2.0688</v>
      </c>
      <c r="AT36" s="5"/>
      <c r="AU36" s="5"/>
      <c r="AV36" s="5"/>
      <c r="AW36" s="5"/>
      <c r="AX36" s="5"/>
      <c r="AY36" s="8"/>
      <c r="AZ36" s="14"/>
      <c r="BG36" s="37"/>
      <c r="BH36" s="37"/>
      <c r="BI36" s="37"/>
      <c r="BJ36" s="37"/>
    </row>
    <row r="37" spans="1:62" s="9" customFormat="1" ht="15" hidden="1" x14ac:dyDescent="0.25">
      <c r="A37" s="4">
        <v>12661</v>
      </c>
      <c r="B37" s="5" t="str">
        <f>VLOOKUP(A37,'[1]0502'!$A$2:$E$67,2,FALSE)</f>
        <v>NOV</v>
      </c>
      <c r="C37" s="5">
        <v>54</v>
      </c>
      <c r="D37" s="6">
        <v>43462</v>
      </c>
      <c r="E37" s="5" t="s">
        <v>59</v>
      </c>
      <c r="F37" s="5" t="s">
        <v>51</v>
      </c>
      <c r="G37" s="5" t="s">
        <v>52</v>
      </c>
      <c r="H37" s="5" t="s">
        <v>53</v>
      </c>
      <c r="I37" s="6">
        <v>43308</v>
      </c>
      <c r="J37" s="6">
        <v>43315</v>
      </c>
      <c r="K37" s="6">
        <v>43332</v>
      </c>
      <c r="L37" s="6">
        <v>43426</v>
      </c>
      <c r="M37" s="6">
        <v>43483</v>
      </c>
      <c r="N37" s="5"/>
      <c r="O37" s="5"/>
      <c r="P37" s="5"/>
      <c r="Q37" s="5">
        <v>371.43723999999997</v>
      </c>
      <c r="R37" s="5">
        <v>371.43723999999997</v>
      </c>
      <c r="S37" s="5"/>
      <c r="T37" s="5"/>
      <c r="U37" s="5"/>
      <c r="V37" s="5">
        <v>3.57499999999999</v>
      </c>
      <c r="W37" s="5">
        <v>2.2412000000000001</v>
      </c>
      <c r="X37" s="5"/>
      <c r="Y37" s="5"/>
      <c r="Z37" s="5"/>
      <c r="AA37" s="5"/>
      <c r="AB37" s="5">
        <v>121.93</v>
      </c>
      <c r="AC37" s="5">
        <v>121.93</v>
      </c>
      <c r="AD37" s="5"/>
      <c r="AE37" s="5"/>
      <c r="AF37" s="5"/>
      <c r="AG37" s="5">
        <v>1.3129999999999999</v>
      </c>
      <c r="AH37" s="5"/>
      <c r="AI37" s="5"/>
      <c r="AJ37" s="5"/>
      <c r="AK37" s="5"/>
      <c r="AL37" s="5"/>
      <c r="AM37" s="5">
        <v>367.37723999999997</v>
      </c>
      <c r="AN37" s="7">
        <v>367.37723999999997</v>
      </c>
      <c r="AO37" s="5"/>
      <c r="AP37" s="5"/>
      <c r="AQ37" s="5"/>
      <c r="AR37" s="5">
        <v>3.2999999999999901</v>
      </c>
      <c r="AS37" s="5">
        <v>2.0688</v>
      </c>
      <c r="AT37" s="5"/>
      <c r="AU37" s="5"/>
      <c r="AV37" s="5"/>
      <c r="AW37" s="5"/>
      <c r="AX37" s="5"/>
      <c r="AY37" s="8"/>
      <c r="AZ37" s="14"/>
      <c r="BG37" s="37"/>
      <c r="BH37" s="37"/>
      <c r="BI37" s="37"/>
      <c r="BJ37" s="37"/>
    </row>
    <row r="38" spans="1:62" s="9" customFormat="1" ht="15" hidden="1" x14ac:dyDescent="0.25">
      <c r="A38" s="4">
        <v>12708</v>
      </c>
      <c r="B38" s="5" t="str">
        <f>VLOOKUP(A38,'[1]0502'!$A$2:$E$67,2,FALSE)</f>
        <v>NOV</v>
      </c>
      <c r="C38" s="5">
        <v>13</v>
      </c>
      <c r="D38" s="6">
        <v>43555</v>
      </c>
      <c r="E38" s="5" t="s">
        <v>84</v>
      </c>
      <c r="F38" s="5" t="s">
        <v>55</v>
      </c>
      <c r="G38" s="5" t="s">
        <v>52</v>
      </c>
      <c r="H38" s="5" t="s">
        <v>56</v>
      </c>
      <c r="I38" s="6">
        <v>43326</v>
      </c>
      <c r="J38" s="6">
        <v>43347</v>
      </c>
      <c r="K38" s="6">
        <v>43501</v>
      </c>
      <c r="L38" s="6">
        <v>43555</v>
      </c>
      <c r="M38" s="6">
        <v>43830</v>
      </c>
      <c r="N38" s="5"/>
      <c r="O38" s="5"/>
      <c r="P38" s="5"/>
      <c r="Q38" s="5">
        <v>1368.18</v>
      </c>
      <c r="R38" s="5">
        <v>1368.18</v>
      </c>
      <c r="S38" s="5"/>
      <c r="T38" s="5"/>
      <c r="U38" s="5"/>
      <c r="V38" s="5">
        <v>3.0599999999999898</v>
      </c>
      <c r="W38" s="5">
        <v>18</v>
      </c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>
        <v>1368.18</v>
      </c>
      <c r="AN38" s="7">
        <v>1368.18</v>
      </c>
      <c r="AO38" s="5"/>
      <c r="AP38" s="5"/>
      <c r="AQ38" s="5"/>
      <c r="AR38" s="5">
        <v>3.0599999999999898</v>
      </c>
      <c r="AS38" s="5">
        <v>18</v>
      </c>
      <c r="AT38" s="5"/>
      <c r="AU38" s="5"/>
      <c r="AV38" s="5"/>
      <c r="AW38" s="5"/>
      <c r="AX38" s="5"/>
      <c r="AY38" s="8"/>
      <c r="AZ38" s="14"/>
      <c r="BG38" s="37"/>
      <c r="BH38" s="37"/>
      <c r="BI38" s="37"/>
      <c r="BJ38" s="37"/>
    </row>
    <row r="39" spans="1:62" s="9" customFormat="1" ht="15" hidden="1" x14ac:dyDescent="0.25">
      <c r="A39" s="4">
        <v>12709</v>
      </c>
      <c r="B39" s="5" t="str">
        <f>VLOOKUP(A39,'[1]0502'!$A$2:$E$67,2,FALSE)</f>
        <v>NOV</v>
      </c>
      <c r="C39" s="5">
        <v>54</v>
      </c>
      <c r="D39" s="6">
        <v>43462</v>
      </c>
      <c r="E39" s="5" t="s">
        <v>85</v>
      </c>
      <c r="F39" s="5" t="s">
        <v>51</v>
      </c>
      <c r="G39" s="5" t="s">
        <v>52</v>
      </c>
      <c r="H39" s="5" t="s">
        <v>53</v>
      </c>
      <c r="I39" s="6">
        <v>43326</v>
      </c>
      <c r="J39" s="6">
        <v>43361</v>
      </c>
      <c r="K39" s="6">
        <v>43364</v>
      </c>
      <c r="L39" s="6">
        <v>43449</v>
      </c>
      <c r="M39" s="6">
        <v>43830</v>
      </c>
      <c r="N39" s="5"/>
      <c r="O39" s="5"/>
      <c r="P39" s="5"/>
      <c r="Q39" s="5">
        <v>141.69485</v>
      </c>
      <c r="R39" s="5">
        <v>141.69485</v>
      </c>
      <c r="S39" s="5"/>
      <c r="T39" s="5"/>
      <c r="U39" s="5"/>
      <c r="V39" s="5">
        <v>1.87499999999999</v>
      </c>
      <c r="W39" s="5"/>
      <c r="X39" s="5"/>
      <c r="Y39" s="5"/>
      <c r="Z39" s="5"/>
      <c r="AA39" s="5"/>
      <c r="AB39" s="5">
        <v>32.51</v>
      </c>
      <c r="AC39" s="5">
        <v>32.51</v>
      </c>
      <c r="AD39" s="5"/>
      <c r="AE39" s="5"/>
      <c r="AF39" s="5"/>
      <c r="AG39" s="5">
        <v>0.34279999999999999</v>
      </c>
      <c r="AH39" s="5"/>
      <c r="AI39" s="5"/>
      <c r="AJ39" s="5"/>
      <c r="AK39" s="5"/>
      <c r="AL39" s="5"/>
      <c r="AM39" s="5">
        <v>69.573840000000004</v>
      </c>
      <c r="AN39" s="7">
        <v>69.573840000000004</v>
      </c>
      <c r="AO39" s="5"/>
      <c r="AP39" s="5"/>
      <c r="AQ39" s="5"/>
      <c r="AR39" s="5">
        <v>0.89999999999999902</v>
      </c>
      <c r="AS39" s="5"/>
      <c r="AT39" s="5"/>
      <c r="AU39" s="5"/>
      <c r="AV39" s="5"/>
      <c r="AW39" s="5"/>
      <c r="AX39" s="5"/>
      <c r="AY39" s="8"/>
      <c r="AZ39" s="14"/>
      <c r="BG39" s="37"/>
      <c r="BH39" s="37"/>
      <c r="BI39" s="37"/>
      <c r="BJ39" s="37"/>
    </row>
    <row r="40" spans="1:62" s="9" customFormat="1" ht="15" hidden="1" x14ac:dyDescent="0.25">
      <c r="A40" s="4">
        <v>12710</v>
      </c>
      <c r="B40" s="5" t="str">
        <f>VLOOKUP(A40,'[1]0502'!$A$2:$E$67,2,FALSE)</f>
        <v>NOV</v>
      </c>
      <c r="C40" s="5">
        <v>20</v>
      </c>
      <c r="D40" s="6">
        <v>43555</v>
      </c>
      <c r="E40" s="5" t="s">
        <v>86</v>
      </c>
      <c r="F40" s="5" t="s">
        <v>55</v>
      </c>
      <c r="G40" s="5" t="s">
        <v>52</v>
      </c>
      <c r="H40" s="5" t="s">
        <v>56</v>
      </c>
      <c r="I40" s="6">
        <v>43326</v>
      </c>
      <c r="J40" s="6">
        <v>43332</v>
      </c>
      <c r="K40" s="6">
        <v>43501</v>
      </c>
      <c r="L40" s="6">
        <v>43555</v>
      </c>
      <c r="M40" s="6">
        <v>44469</v>
      </c>
      <c r="N40" s="5"/>
      <c r="O40" s="5"/>
      <c r="P40" s="5"/>
      <c r="Q40" s="5">
        <v>291.95999999999998</v>
      </c>
      <c r="R40" s="5">
        <v>291.95999999999998</v>
      </c>
      <c r="S40" s="5"/>
      <c r="T40" s="5"/>
      <c r="U40" s="5"/>
      <c r="V40" s="5">
        <v>0.63</v>
      </c>
      <c r="W40" s="5">
        <v>6.3</v>
      </c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>
        <v>291.95999999999998</v>
      </c>
      <c r="AN40" s="7">
        <v>291.95999999999998</v>
      </c>
      <c r="AO40" s="5"/>
      <c r="AP40" s="5"/>
      <c r="AQ40" s="5"/>
      <c r="AR40" s="5">
        <v>0.63</v>
      </c>
      <c r="AS40" s="5">
        <v>6.3</v>
      </c>
      <c r="AT40" s="5"/>
      <c r="AU40" s="5"/>
      <c r="AV40" s="5"/>
      <c r="AW40" s="5"/>
      <c r="AX40" s="5"/>
      <c r="AY40" s="8"/>
      <c r="AZ40" s="14"/>
      <c r="BG40" s="37"/>
      <c r="BH40" s="37"/>
      <c r="BI40" s="37"/>
      <c r="BJ40" s="37"/>
    </row>
    <row r="41" spans="1:62" s="9" customFormat="1" ht="15" hidden="1" x14ac:dyDescent="0.25">
      <c r="A41" s="10">
        <v>12711</v>
      </c>
      <c r="B41" s="11" t="str">
        <f>VLOOKUP(A41,'[1]0502'!$A$2:$E$67,2,FALSE)</f>
        <v>NOV</v>
      </c>
      <c r="C41" s="11">
        <v>18</v>
      </c>
      <c r="D41" s="12">
        <v>43524</v>
      </c>
      <c r="E41" s="11" t="s">
        <v>87</v>
      </c>
      <c r="F41" s="11" t="s">
        <v>55</v>
      </c>
      <c r="G41" s="11" t="s">
        <v>52</v>
      </c>
      <c r="H41" s="11" t="s">
        <v>56</v>
      </c>
      <c r="I41" s="12">
        <v>43326</v>
      </c>
      <c r="J41" s="12">
        <v>43483</v>
      </c>
      <c r="K41" s="12">
        <v>43501</v>
      </c>
      <c r="L41" s="12">
        <v>43524</v>
      </c>
      <c r="M41" s="12">
        <v>43585</v>
      </c>
      <c r="N41" s="11"/>
      <c r="O41" s="11"/>
      <c r="P41" s="11"/>
      <c r="Q41" s="11">
        <v>1965.24</v>
      </c>
      <c r="R41" s="11">
        <v>1965.24</v>
      </c>
      <c r="S41" s="11"/>
      <c r="T41" s="11"/>
      <c r="U41" s="11"/>
      <c r="V41" s="11">
        <v>4.0949999999999998</v>
      </c>
      <c r="W41" s="11">
        <v>81.899999999999906</v>
      </c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>
        <v>1965.24</v>
      </c>
      <c r="AN41" s="11">
        <v>1965.24</v>
      </c>
      <c r="AO41" s="11"/>
      <c r="AP41" s="11"/>
      <c r="AQ41" s="11"/>
      <c r="AR41" s="11">
        <v>4.0949999999999998</v>
      </c>
      <c r="AS41" s="11">
        <v>81.899999999999906</v>
      </c>
      <c r="AT41" s="11"/>
      <c r="AU41" s="11"/>
      <c r="AV41" s="11"/>
      <c r="AW41" s="11"/>
      <c r="AX41" s="11"/>
      <c r="AY41" s="13"/>
      <c r="AZ41" s="15"/>
      <c r="BG41" s="37"/>
      <c r="BH41" s="37"/>
      <c r="BI41" s="37"/>
      <c r="BJ41" s="37"/>
    </row>
    <row r="42" spans="1:62" s="9" customFormat="1" ht="15" hidden="1" x14ac:dyDescent="0.25">
      <c r="A42" s="4">
        <v>12712</v>
      </c>
      <c r="B42" s="5" t="str">
        <f>VLOOKUP(A42,'[1]0502'!$A$2:$E$67,2,FALSE)</f>
        <v>NOV</v>
      </c>
      <c r="C42" s="5">
        <v>163</v>
      </c>
      <c r="D42" s="6">
        <v>43554</v>
      </c>
      <c r="E42" s="5" t="s">
        <v>88</v>
      </c>
      <c r="F42" s="5" t="s">
        <v>55</v>
      </c>
      <c r="G42" s="5" t="s">
        <v>52</v>
      </c>
      <c r="H42" s="5" t="s">
        <v>53</v>
      </c>
      <c r="I42" s="6">
        <v>43305</v>
      </c>
      <c r="J42" s="6">
        <v>43347</v>
      </c>
      <c r="K42" s="6">
        <v>43364</v>
      </c>
      <c r="L42" s="6">
        <v>43554</v>
      </c>
      <c r="M42" s="6">
        <v>43830</v>
      </c>
      <c r="N42" s="5"/>
      <c r="O42" s="5"/>
      <c r="P42" s="5"/>
      <c r="Q42" s="5">
        <v>205.188099999999</v>
      </c>
      <c r="R42" s="5">
        <v>205.188099999999</v>
      </c>
      <c r="S42" s="5"/>
      <c r="T42" s="5"/>
      <c r="U42" s="5"/>
      <c r="V42" s="5">
        <v>1.17</v>
      </c>
      <c r="W42" s="5">
        <v>2.24133</v>
      </c>
      <c r="X42" s="5"/>
      <c r="Y42" s="5"/>
      <c r="Z42" s="5"/>
      <c r="AA42" s="5"/>
      <c r="AB42" s="5">
        <v>36.57</v>
      </c>
      <c r="AC42" s="5">
        <v>36.57</v>
      </c>
      <c r="AD42" s="5"/>
      <c r="AE42" s="5"/>
      <c r="AF42" s="5"/>
      <c r="AG42" s="5">
        <v>0.32500000000000001</v>
      </c>
      <c r="AH42" s="5"/>
      <c r="AI42" s="5"/>
      <c r="AJ42" s="5"/>
      <c r="AK42" s="5"/>
      <c r="AL42" s="5"/>
      <c r="AM42" s="5">
        <v>195.76175999999899</v>
      </c>
      <c r="AN42" s="7">
        <v>195.76175999999899</v>
      </c>
      <c r="AO42" s="5"/>
      <c r="AP42" s="5"/>
      <c r="AQ42" s="5"/>
      <c r="AR42" s="5">
        <v>1.0799999999999901</v>
      </c>
      <c r="AS42" s="5">
        <v>2.0689199999999999</v>
      </c>
      <c r="AT42" s="5"/>
      <c r="AU42" s="5"/>
      <c r="AV42" s="5"/>
      <c r="AW42" s="5"/>
      <c r="AX42" s="5"/>
      <c r="AY42" s="8"/>
      <c r="AZ42" s="14"/>
      <c r="BG42" s="37"/>
      <c r="BH42" s="37"/>
      <c r="BI42" s="37"/>
      <c r="BJ42" s="37"/>
    </row>
    <row r="43" spans="1:62" s="9" customFormat="1" ht="15" hidden="1" x14ac:dyDescent="0.25">
      <c r="A43" s="16">
        <v>16308</v>
      </c>
      <c r="B43" s="17" t="s">
        <v>128</v>
      </c>
      <c r="C43" s="17">
        <v>12</v>
      </c>
      <c r="D43" s="18">
        <v>43508</v>
      </c>
      <c r="E43" s="17" t="s">
        <v>124</v>
      </c>
      <c r="F43" s="17" t="s">
        <v>90</v>
      </c>
      <c r="G43" s="17" t="s">
        <v>52</v>
      </c>
      <c r="H43" s="17" t="s">
        <v>56</v>
      </c>
      <c r="I43" s="18">
        <v>43504</v>
      </c>
      <c r="J43" s="18">
        <v>43508</v>
      </c>
      <c r="K43" s="18">
        <v>43509</v>
      </c>
      <c r="L43" s="18">
        <v>43524</v>
      </c>
      <c r="M43" s="18">
        <v>44234</v>
      </c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9"/>
      <c r="AZ43" s="20"/>
      <c r="BG43" s="37"/>
      <c r="BH43" s="37"/>
      <c r="BI43" s="37"/>
      <c r="BJ43" s="37"/>
    </row>
    <row r="44" spans="1:62" s="9" customFormat="1" ht="15" hidden="1" x14ac:dyDescent="0.25">
      <c r="A44" s="16">
        <v>16345</v>
      </c>
      <c r="B44" s="17" t="s">
        <v>128</v>
      </c>
      <c r="C44" s="17">
        <v>13</v>
      </c>
      <c r="D44" s="18">
        <v>43517</v>
      </c>
      <c r="E44" s="17" t="s">
        <v>125</v>
      </c>
      <c r="F44" s="17" t="s">
        <v>90</v>
      </c>
      <c r="G44" s="17" t="s">
        <v>52</v>
      </c>
      <c r="H44" s="17" t="s">
        <v>56</v>
      </c>
      <c r="I44" s="17"/>
      <c r="J44" s="18">
        <v>43517</v>
      </c>
      <c r="K44" s="18">
        <v>43553</v>
      </c>
      <c r="L44" s="18">
        <v>43585</v>
      </c>
      <c r="M44" s="18">
        <v>44896</v>
      </c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9"/>
      <c r="AZ44" s="20"/>
      <c r="BG44" s="37"/>
      <c r="BH44" s="37"/>
      <c r="BI44" s="37"/>
      <c r="BJ44" s="37"/>
    </row>
    <row r="45" spans="1:62" s="9" customFormat="1" ht="15" hidden="1" x14ac:dyDescent="0.25">
      <c r="A45" s="4">
        <v>12688</v>
      </c>
      <c r="B45" s="5" t="str">
        <f>VLOOKUP(A45,'[1]0502'!$A$2:$E$67,2,FALSE)</f>
        <v>SW /EA</v>
      </c>
      <c r="C45" s="5">
        <v>209</v>
      </c>
      <c r="D45" s="5"/>
      <c r="E45" s="5" t="s">
        <v>78</v>
      </c>
      <c r="F45" s="5" t="s">
        <v>74</v>
      </c>
      <c r="G45" s="5" t="s">
        <v>52</v>
      </c>
      <c r="H45" s="5" t="s">
        <v>56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7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8"/>
      <c r="AZ45" s="14"/>
      <c r="BG45" s="37"/>
      <c r="BH45" s="37"/>
      <c r="BI45" s="37"/>
      <c r="BJ45" s="37"/>
    </row>
    <row r="46" spans="1:62" s="9" customFormat="1" ht="15" hidden="1" x14ac:dyDescent="0.25">
      <c r="A46" s="4">
        <v>12689</v>
      </c>
      <c r="B46" s="5" t="str">
        <f>VLOOKUP(A46,'[1]0502'!$A$2:$E$67,2,FALSE)</f>
        <v>SW /EA</v>
      </c>
      <c r="C46" s="5">
        <v>209</v>
      </c>
      <c r="D46" s="5"/>
      <c r="E46" s="5" t="s">
        <v>79</v>
      </c>
      <c r="F46" s="5" t="s">
        <v>74</v>
      </c>
      <c r="G46" s="5" t="s">
        <v>52</v>
      </c>
      <c r="H46" s="5" t="s">
        <v>56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7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8"/>
      <c r="AZ46" s="14"/>
      <c r="BG46" s="37"/>
      <c r="BH46" s="37"/>
      <c r="BI46" s="37"/>
      <c r="BJ46" s="37"/>
    </row>
    <row r="47" spans="1:62" s="9" customFormat="1" ht="15" hidden="1" x14ac:dyDescent="0.25">
      <c r="A47" s="4">
        <v>12690</v>
      </c>
      <c r="B47" s="5" t="str">
        <f>VLOOKUP(A47,'[1]0502'!$A$2:$E$67,2,FALSE)</f>
        <v>SW /EA</v>
      </c>
      <c r="C47" s="5">
        <v>209</v>
      </c>
      <c r="D47" s="5"/>
      <c r="E47" s="5" t="s">
        <v>80</v>
      </c>
      <c r="F47" s="5" t="s">
        <v>74</v>
      </c>
      <c r="G47" s="5" t="s">
        <v>52</v>
      </c>
      <c r="H47" s="5" t="s">
        <v>56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7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8"/>
      <c r="AZ47" s="14"/>
      <c r="BG47" s="37"/>
      <c r="BH47" s="37"/>
      <c r="BI47" s="37"/>
      <c r="BJ47" s="37"/>
    </row>
    <row r="48" spans="1:62" s="9" customFormat="1" ht="15" hidden="1" x14ac:dyDescent="0.25">
      <c r="A48" s="4">
        <v>12691</v>
      </c>
      <c r="B48" s="5" t="str">
        <f>VLOOKUP(A48,'[1]0502'!$A$2:$E$67,2,FALSE)</f>
        <v>SW /EA</v>
      </c>
      <c r="C48" s="5">
        <v>209</v>
      </c>
      <c r="D48" s="5"/>
      <c r="E48" s="5" t="s">
        <v>81</v>
      </c>
      <c r="F48" s="5" t="s">
        <v>74</v>
      </c>
      <c r="G48" s="5" t="s">
        <v>52</v>
      </c>
      <c r="H48" s="5" t="s">
        <v>56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7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8"/>
      <c r="AZ48" s="14"/>
      <c r="BG48" s="37"/>
      <c r="BH48" s="37"/>
      <c r="BI48" s="37"/>
      <c r="BJ48" s="37"/>
    </row>
    <row r="49" spans="1:62" s="9" customFormat="1" ht="15" hidden="1" x14ac:dyDescent="0.25">
      <c r="A49" s="4">
        <v>13803</v>
      </c>
      <c r="B49" s="5" t="str">
        <f>VLOOKUP(A49,'[1]0502'!$A$2:$E$67,2,FALSE)</f>
        <v>SW /EA</v>
      </c>
      <c r="C49" s="5">
        <v>54</v>
      </c>
      <c r="D49" s="6">
        <v>43462</v>
      </c>
      <c r="E49" s="5" t="s">
        <v>97</v>
      </c>
      <c r="F49" s="5" t="s">
        <v>51</v>
      </c>
      <c r="G49" s="5" t="s">
        <v>96</v>
      </c>
      <c r="H49" s="5" t="s">
        <v>53</v>
      </c>
      <c r="I49" s="6">
        <v>43388</v>
      </c>
      <c r="J49" s="6">
        <v>43399</v>
      </c>
      <c r="K49" s="6">
        <v>43423</v>
      </c>
      <c r="L49" s="6">
        <v>43427</v>
      </c>
      <c r="M49" s="6">
        <v>43465</v>
      </c>
      <c r="N49" s="5"/>
      <c r="O49" s="5"/>
      <c r="P49" s="5"/>
      <c r="Q49" s="5">
        <v>11.6274</v>
      </c>
      <c r="R49" s="5">
        <v>11.6274</v>
      </c>
      <c r="S49" s="5"/>
      <c r="T49" s="5"/>
      <c r="U49" s="5"/>
      <c r="V49" s="5">
        <v>0.15</v>
      </c>
      <c r="W49" s="5"/>
      <c r="X49" s="5"/>
      <c r="Y49" s="5"/>
      <c r="Z49" s="5"/>
      <c r="AA49" s="5"/>
      <c r="AB49" s="5">
        <v>43</v>
      </c>
      <c r="AC49" s="5">
        <v>43</v>
      </c>
      <c r="AD49" s="5"/>
      <c r="AE49" s="5"/>
      <c r="AF49" s="5"/>
      <c r="AG49" s="5"/>
      <c r="AH49" s="5"/>
      <c r="AI49" s="5"/>
      <c r="AJ49" s="5"/>
      <c r="AK49" s="5"/>
      <c r="AL49" s="5"/>
      <c r="AM49" s="5">
        <v>0</v>
      </c>
      <c r="AN49" s="7">
        <v>0</v>
      </c>
      <c r="AO49" s="5"/>
      <c r="AP49" s="5"/>
      <c r="AQ49" s="5"/>
      <c r="AR49" s="5">
        <v>0</v>
      </c>
      <c r="AS49" s="5"/>
      <c r="AT49" s="5"/>
      <c r="AU49" s="5"/>
      <c r="AV49" s="5"/>
      <c r="AW49" s="5"/>
      <c r="AX49" s="5"/>
      <c r="AY49" s="8"/>
      <c r="AZ49" s="14"/>
      <c r="BG49" s="37"/>
      <c r="BH49" s="37"/>
      <c r="BI49" s="37"/>
      <c r="BJ49" s="37"/>
    </row>
    <row r="50" spans="1:62" s="9" customFormat="1" ht="15" hidden="1" x14ac:dyDescent="0.25">
      <c r="A50" s="4">
        <v>13804</v>
      </c>
      <c r="B50" s="5" t="str">
        <f>VLOOKUP(A50,'[1]0502'!$A$2:$E$67,2,FALSE)</f>
        <v>SW /EA</v>
      </c>
      <c r="C50" s="5">
        <v>20</v>
      </c>
      <c r="D50" s="6">
        <v>43524</v>
      </c>
      <c r="E50" s="5" t="s">
        <v>98</v>
      </c>
      <c r="F50" s="5" t="s">
        <v>55</v>
      </c>
      <c r="G50" s="5" t="s">
        <v>52</v>
      </c>
      <c r="H50" s="5" t="s">
        <v>56</v>
      </c>
      <c r="I50" s="6">
        <v>43389</v>
      </c>
      <c r="J50" s="6">
        <v>43392</v>
      </c>
      <c r="K50" s="6">
        <v>43500</v>
      </c>
      <c r="L50" s="6">
        <v>43524</v>
      </c>
      <c r="M50" s="6">
        <v>43835</v>
      </c>
      <c r="N50" s="5"/>
      <c r="O50" s="5"/>
      <c r="P50" s="5"/>
      <c r="Q50" s="5">
        <v>212.2</v>
      </c>
      <c r="R50" s="5">
        <v>212.2</v>
      </c>
      <c r="S50" s="5"/>
      <c r="T50" s="5"/>
      <c r="U50" s="5"/>
      <c r="V50" s="5">
        <v>0.499999999999999</v>
      </c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>
        <v>212.2</v>
      </c>
      <c r="AN50" s="7">
        <v>212.2</v>
      </c>
      <c r="AO50" s="5"/>
      <c r="AP50" s="5"/>
      <c r="AQ50" s="5"/>
      <c r="AR50" s="5">
        <v>0.499999999999999</v>
      </c>
      <c r="AS50" s="5"/>
      <c r="AT50" s="5"/>
      <c r="AU50" s="5"/>
      <c r="AV50" s="5"/>
      <c r="AW50" s="5"/>
      <c r="AX50" s="5"/>
      <c r="AY50" s="8"/>
      <c r="AZ50" s="14"/>
      <c r="BG50" s="37"/>
      <c r="BH50" s="37"/>
      <c r="BI50" s="37"/>
      <c r="BJ50" s="37"/>
    </row>
    <row r="51" spans="1:62" s="9" customFormat="1" ht="15" hidden="1" x14ac:dyDescent="0.25">
      <c r="A51" s="4">
        <v>13805</v>
      </c>
      <c r="B51" s="5" t="str">
        <f>VLOOKUP(A51,'[1]0502'!$A$2:$E$67,2,FALSE)</f>
        <v>SW /EA</v>
      </c>
      <c r="C51" s="5">
        <v>54</v>
      </c>
      <c r="D51" s="6">
        <v>43462</v>
      </c>
      <c r="E51" s="5" t="s">
        <v>99</v>
      </c>
      <c r="F51" s="5" t="s">
        <v>51</v>
      </c>
      <c r="G51" s="5" t="s">
        <v>52</v>
      </c>
      <c r="H51" s="5" t="s">
        <v>53</v>
      </c>
      <c r="I51" s="6">
        <v>43388</v>
      </c>
      <c r="J51" s="6">
        <v>43392</v>
      </c>
      <c r="K51" s="6">
        <v>43397</v>
      </c>
      <c r="L51" s="6">
        <v>43448</v>
      </c>
      <c r="M51" s="6">
        <v>43465</v>
      </c>
      <c r="N51" s="5"/>
      <c r="O51" s="5"/>
      <c r="P51" s="5"/>
      <c r="Q51" s="5">
        <v>62.012</v>
      </c>
      <c r="R51" s="5">
        <v>62.012</v>
      </c>
      <c r="S51" s="5"/>
      <c r="T51" s="5"/>
      <c r="U51" s="5"/>
      <c r="V51" s="5">
        <v>0.8</v>
      </c>
      <c r="W51" s="5"/>
      <c r="X51" s="5"/>
      <c r="Y51" s="5"/>
      <c r="Z51" s="5"/>
      <c r="AA51" s="5"/>
      <c r="AB51" s="5">
        <v>170.79300000000001</v>
      </c>
      <c r="AC51" s="5">
        <v>170.79300000000001</v>
      </c>
      <c r="AD51" s="5"/>
      <c r="AE51" s="5"/>
      <c r="AF51" s="5"/>
      <c r="AG51" s="5">
        <v>5.0000000000000001E-3</v>
      </c>
      <c r="AH51" s="5"/>
      <c r="AI51" s="5"/>
      <c r="AJ51" s="5"/>
      <c r="AK51" s="5"/>
      <c r="AL51" s="5"/>
      <c r="AM51" s="5">
        <v>0</v>
      </c>
      <c r="AN51" s="7">
        <v>0</v>
      </c>
      <c r="AO51" s="5"/>
      <c r="AP51" s="5"/>
      <c r="AQ51" s="5"/>
      <c r="AR51" s="5">
        <v>0</v>
      </c>
      <c r="AS51" s="5"/>
      <c r="AT51" s="5"/>
      <c r="AU51" s="5"/>
      <c r="AV51" s="5"/>
      <c r="AW51" s="5"/>
      <c r="AX51" s="5"/>
      <c r="AY51" s="8"/>
      <c r="AZ51" s="14"/>
      <c r="BG51" s="37"/>
      <c r="BH51" s="37"/>
      <c r="BI51" s="37"/>
      <c r="BJ51" s="37"/>
    </row>
    <row r="52" spans="1:62" s="9" customFormat="1" ht="15" hidden="1" x14ac:dyDescent="0.25">
      <c r="A52" s="4">
        <v>13806</v>
      </c>
      <c r="B52" s="5" t="str">
        <f>VLOOKUP(A52,'[1]0502'!$A$2:$E$67,2,FALSE)</f>
        <v>SW /EA</v>
      </c>
      <c r="C52" s="5">
        <v>54</v>
      </c>
      <c r="D52" s="6">
        <v>43462</v>
      </c>
      <c r="E52" s="5" t="s">
        <v>100</v>
      </c>
      <c r="F52" s="5" t="s">
        <v>51</v>
      </c>
      <c r="G52" s="5" t="s">
        <v>52</v>
      </c>
      <c r="H52" s="5" t="s">
        <v>53</v>
      </c>
      <c r="I52" s="6">
        <v>43392</v>
      </c>
      <c r="J52" s="6">
        <v>43396</v>
      </c>
      <c r="K52" s="6">
        <v>43403</v>
      </c>
      <c r="L52" s="6">
        <v>43449</v>
      </c>
      <c r="M52" s="6">
        <v>43465</v>
      </c>
      <c r="N52" s="5"/>
      <c r="O52" s="5"/>
      <c r="P52" s="5"/>
      <c r="Q52" s="5">
        <v>11.625</v>
      </c>
      <c r="R52" s="5">
        <v>11.625</v>
      </c>
      <c r="S52" s="5"/>
      <c r="T52" s="5"/>
      <c r="U52" s="5"/>
      <c r="V52" s="5">
        <v>0.15</v>
      </c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>
        <v>0</v>
      </c>
      <c r="AN52" s="7">
        <v>0</v>
      </c>
      <c r="AO52" s="5"/>
      <c r="AP52" s="5"/>
      <c r="AQ52" s="5"/>
      <c r="AR52" s="5">
        <v>0</v>
      </c>
      <c r="AS52" s="5"/>
      <c r="AT52" s="5"/>
      <c r="AU52" s="5"/>
      <c r="AV52" s="5"/>
      <c r="AW52" s="5"/>
      <c r="AX52" s="5"/>
      <c r="AY52" s="8"/>
      <c r="AZ52" s="14"/>
      <c r="BG52" s="37"/>
      <c r="BH52" s="37"/>
      <c r="BI52" s="37"/>
      <c r="BJ52" s="37"/>
    </row>
    <row r="53" spans="1:62" s="9" customFormat="1" ht="15" hidden="1" x14ac:dyDescent="0.25">
      <c r="A53" s="4">
        <v>13807</v>
      </c>
      <c r="B53" s="5" t="str">
        <f>VLOOKUP(A53,'[1]0502'!$A$2:$E$67,2,FALSE)</f>
        <v>SW /EA</v>
      </c>
      <c r="C53" s="5">
        <v>54</v>
      </c>
      <c r="D53" s="6">
        <v>43462</v>
      </c>
      <c r="E53" s="5" t="s">
        <v>101</v>
      </c>
      <c r="F53" s="5" t="s">
        <v>51</v>
      </c>
      <c r="G53" s="5" t="s">
        <v>52</v>
      </c>
      <c r="H53" s="5" t="s">
        <v>53</v>
      </c>
      <c r="I53" s="6">
        <v>43378</v>
      </c>
      <c r="J53" s="6">
        <v>43388</v>
      </c>
      <c r="K53" s="6">
        <v>43392</v>
      </c>
      <c r="L53" s="6">
        <v>43446</v>
      </c>
      <c r="M53" s="6">
        <v>43465</v>
      </c>
      <c r="N53" s="5"/>
      <c r="O53" s="5"/>
      <c r="P53" s="5"/>
      <c r="Q53" s="5">
        <v>11.6274</v>
      </c>
      <c r="R53" s="5">
        <v>11.6274</v>
      </c>
      <c r="S53" s="5"/>
      <c r="T53" s="5"/>
      <c r="U53" s="5"/>
      <c r="V53" s="5">
        <v>0.15</v>
      </c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>
        <v>0</v>
      </c>
      <c r="AN53" s="7">
        <v>0</v>
      </c>
      <c r="AO53" s="5"/>
      <c r="AP53" s="5"/>
      <c r="AQ53" s="5"/>
      <c r="AR53" s="5">
        <v>0</v>
      </c>
      <c r="AS53" s="5"/>
      <c r="AT53" s="5"/>
      <c r="AU53" s="5"/>
      <c r="AV53" s="5"/>
      <c r="AW53" s="5"/>
      <c r="AX53" s="5"/>
      <c r="AY53" s="8"/>
      <c r="AZ53" s="14"/>
      <c r="BG53" s="37"/>
      <c r="BH53" s="37"/>
      <c r="BI53" s="37"/>
      <c r="BJ53" s="37"/>
    </row>
    <row r="54" spans="1:62" s="9" customFormat="1" ht="15" hidden="1" x14ac:dyDescent="0.25">
      <c r="A54" s="4">
        <v>13808</v>
      </c>
      <c r="B54" s="5" t="str">
        <f>VLOOKUP(A54,'[1]0502'!$A$2:$E$67,2,FALSE)</f>
        <v>SW /EA</v>
      </c>
      <c r="C54" s="5">
        <v>54</v>
      </c>
      <c r="D54" s="6">
        <v>43462</v>
      </c>
      <c r="E54" s="5" t="s">
        <v>102</v>
      </c>
      <c r="F54" s="5" t="s">
        <v>51</v>
      </c>
      <c r="G54" s="5" t="s">
        <v>52</v>
      </c>
      <c r="H54" s="5" t="s">
        <v>53</v>
      </c>
      <c r="I54" s="6">
        <v>43378</v>
      </c>
      <c r="J54" s="6">
        <v>43388</v>
      </c>
      <c r="K54" s="6">
        <v>43399</v>
      </c>
      <c r="L54" s="6">
        <v>43456</v>
      </c>
      <c r="M54" s="6">
        <v>43463</v>
      </c>
      <c r="N54" s="5"/>
      <c r="O54" s="5"/>
      <c r="P54" s="5"/>
      <c r="Q54" s="5">
        <v>11.6274</v>
      </c>
      <c r="R54" s="5">
        <v>11.6274</v>
      </c>
      <c r="S54" s="5"/>
      <c r="T54" s="5"/>
      <c r="U54" s="5"/>
      <c r="V54" s="5">
        <v>0.15</v>
      </c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>
        <v>0</v>
      </c>
      <c r="AN54" s="7">
        <v>0</v>
      </c>
      <c r="AO54" s="5"/>
      <c r="AP54" s="5"/>
      <c r="AQ54" s="5"/>
      <c r="AR54" s="5">
        <v>0</v>
      </c>
      <c r="AS54" s="5"/>
      <c r="AT54" s="5"/>
      <c r="AU54" s="5"/>
      <c r="AV54" s="5"/>
      <c r="AW54" s="5"/>
      <c r="AX54" s="5"/>
      <c r="AY54" s="8"/>
      <c r="AZ54" s="14"/>
      <c r="BG54" s="37"/>
      <c r="BH54" s="37"/>
      <c r="BI54" s="37"/>
      <c r="BJ54" s="37"/>
    </row>
    <row r="55" spans="1:62" s="9" customFormat="1" ht="15" hidden="1" x14ac:dyDescent="0.25">
      <c r="A55" s="4">
        <v>13809</v>
      </c>
      <c r="B55" s="5" t="str">
        <f>VLOOKUP(A55,'[1]0502'!$A$2:$E$67,2,FALSE)</f>
        <v>SW /EA</v>
      </c>
      <c r="C55" s="5">
        <v>54</v>
      </c>
      <c r="D55" s="6">
        <v>43462</v>
      </c>
      <c r="E55" s="5" t="s">
        <v>103</v>
      </c>
      <c r="F55" s="5" t="s">
        <v>51</v>
      </c>
      <c r="G55" s="5" t="s">
        <v>52</v>
      </c>
      <c r="H55" s="5" t="s">
        <v>53</v>
      </c>
      <c r="I55" s="6">
        <v>43378</v>
      </c>
      <c r="J55" s="6">
        <v>43388</v>
      </c>
      <c r="K55" s="6">
        <v>43401</v>
      </c>
      <c r="L55" s="6">
        <v>43462</v>
      </c>
      <c r="M55" s="6">
        <v>43830</v>
      </c>
      <c r="N55" s="5"/>
      <c r="O55" s="5"/>
      <c r="P55" s="5"/>
      <c r="Q55" s="5">
        <v>11.6274</v>
      </c>
      <c r="R55" s="5">
        <v>11.6274</v>
      </c>
      <c r="S55" s="5"/>
      <c r="T55" s="5"/>
      <c r="U55" s="5"/>
      <c r="V55" s="5">
        <v>0.15</v>
      </c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>
        <v>0</v>
      </c>
      <c r="AN55" s="7">
        <v>0</v>
      </c>
      <c r="AO55" s="5"/>
      <c r="AP55" s="5"/>
      <c r="AQ55" s="5"/>
      <c r="AR55" s="5">
        <v>0</v>
      </c>
      <c r="AS55" s="5"/>
      <c r="AT55" s="5"/>
      <c r="AU55" s="5"/>
      <c r="AV55" s="5"/>
      <c r="AW55" s="5"/>
      <c r="AX55" s="5"/>
      <c r="AY55" s="8"/>
      <c r="AZ55" s="14"/>
      <c r="BG55" s="37"/>
      <c r="BH55" s="37"/>
      <c r="BI55" s="37"/>
      <c r="BJ55" s="37"/>
    </row>
    <row r="56" spans="1:62" s="9" customFormat="1" ht="15" hidden="1" x14ac:dyDescent="0.25">
      <c r="A56" s="4">
        <v>13816</v>
      </c>
      <c r="B56" s="5" t="str">
        <f>VLOOKUP(A56,'[1]0502'!$A$2:$E$67,2,FALSE)</f>
        <v>SW /EA</v>
      </c>
      <c r="C56" s="5">
        <v>54</v>
      </c>
      <c r="D56" s="6">
        <v>43462</v>
      </c>
      <c r="E56" s="5" t="s">
        <v>104</v>
      </c>
      <c r="F56" s="5" t="s">
        <v>51</v>
      </c>
      <c r="G56" s="5" t="s">
        <v>52</v>
      </c>
      <c r="H56" s="5" t="s">
        <v>53</v>
      </c>
      <c r="I56" s="6">
        <v>43378</v>
      </c>
      <c r="J56" s="6">
        <v>43388</v>
      </c>
      <c r="K56" s="6">
        <v>43402</v>
      </c>
      <c r="L56" s="6">
        <v>43462</v>
      </c>
      <c r="M56" s="6">
        <v>43527</v>
      </c>
      <c r="N56" s="5"/>
      <c r="O56" s="5"/>
      <c r="P56" s="5"/>
      <c r="Q56" s="5">
        <v>46.509630000000001</v>
      </c>
      <c r="R56" s="5">
        <v>46.509630000000001</v>
      </c>
      <c r="S56" s="5"/>
      <c r="T56" s="5"/>
      <c r="U56" s="5"/>
      <c r="V56" s="5">
        <v>0.6</v>
      </c>
      <c r="W56" s="5"/>
      <c r="X56" s="5"/>
      <c r="Y56" s="5"/>
      <c r="Z56" s="5"/>
      <c r="AA56" s="5"/>
      <c r="AB56" s="5">
        <v>114.81</v>
      </c>
      <c r="AC56" s="5">
        <v>114.81</v>
      </c>
      <c r="AD56" s="5"/>
      <c r="AE56" s="5"/>
      <c r="AF56" s="5"/>
      <c r="AG56" s="5">
        <v>0.19</v>
      </c>
      <c r="AH56" s="5"/>
      <c r="AI56" s="5"/>
      <c r="AJ56" s="5"/>
      <c r="AK56" s="5"/>
      <c r="AL56" s="5"/>
      <c r="AM56" s="5">
        <v>0</v>
      </c>
      <c r="AN56" s="7">
        <v>0</v>
      </c>
      <c r="AO56" s="5"/>
      <c r="AP56" s="5"/>
      <c r="AQ56" s="5"/>
      <c r="AR56" s="5">
        <v>0</v>
      </c>
      <c r="AS56" s="5"/>
      <c r="AT56" s="5"/>
      <c r="AU56" s="5"/>
      <c r="AV56" s="5"/>
      <c r="AW56" s="5"/>
      <c r="AX56" s="5"/>
      <c r="AY56" s="8"/>
      <c r="AZ56" s="14"/>
      <c r="BG56" s="37"/>
      <c r="BH56" s="37"/>
      <c r="BI56" s="37"/>
      <c r="BJ56" s="37"/>
    </row>
    <row r="57" spans="1:62" s="9" customFormat="1" ht="15" hidden="1" x14ac:dyDescent="0.25">
      <c r="A57" s="4">
        <v>14573</v>
      </c>
      <c r="B57" s="5" t="str">
        <f>VLOOKUP(A57,'[1]0502'!$A$2:$E$67,2,FALSE)</f>
        <v>SW /EA</v>
      </c>
      <c r="C57" s="5">
        <v>104</v>
      </c>
      <c r="D57" s="6">
        <v>43524</v>
      </c>
      <c r="E57" s="5" t="s">
        <v>105</v>
      </c>
      <c r="F57" s="5" t="s">
        <v>74</v>
      </c>
      <c r="G57" s="5" t="s">
        <v>52</v>
      </c>
      <c r="H57" s="5" t="s">
        <v>56</v>
      </c>
      <c r="I57" s="6">
        <v>43524</v>
      </c>
      <c r="J57" s="6">
        <v>43646</v>
      </c>
      <c r="K57" s="6">
        <v>43677</v>
      </c>
      <c r="L57" s="6">
        <v>43708</v>
      </c>
      <c r="M57" s="6">
        <v>43799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7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8"/>
      <c r="AZ57" s="14"/>
      <c r="BG57" s="37"/>
      <c r="BH57" s="37"/>
      <c r="BI57" s="37"/>
      <c r="BJ57" s="37"/>
    </row>
    <row r="58" spans="1:62" s="9" customFormat="1" ht="15" hidden="1" x14ac:dyDescent="0.25">
      <c r="A58" s="4">
        <v>14574</v>
      </c>
      <c r="B58" s="5" t="str">
        <f>VLOOKUP(A58,'[1]0502'!$A$2:$E$67,2,FALSE)</f>
        <v>SW /EA</v>
      </c>
      <c r="C58" s="5">
        <v>104</v>
      </c>
      <c r="D58" s="6">
        <v>43524</v>
      </c>
      <c r="E58" s="5" t="s">
        <v>106</v>
      </c>
      <c r="F58" s="5" t="s">
        <v>74</v>
      </c>
      <c r="G58" s="5" t="s">
        <v>52</v>
      </c>
      <c r="H58" s="5" t="s">
        <v>56</v>
      </c>
      <c r="I58" s="6">
        <v>43524</v>
      </c>
      <c r="J58" s="6">
        <v>43646</v>
      </c>
      <c r="K58" s="6">
        <v>43707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7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8"/>
      <c r="AZ58" s="14"/>
      <c r="BG58" s="37"/>
      <c r="BH58" s="37"/>
      <c r="BI58" s="37"/>
      <c r="BJ58" s="37"/>
    </row>
    <row r="59" spans="1:62" s="9" customFormat="1" ht="15" hidden="1" x14ac:dyDescent="0.25">
      <c r="A59" s="4">
        <v>14575</v>
      </c>
      <c r="B59" s="5" t="str">
        <f>VLOOKUP(A59,'[1]0502'!$A$2:$E$67,2,FALSE)</f>
        <v>SW /EA</v>
      </c>
      <c r="C59" s="5">
        <v>104</v>
      </c>
      <c r="D59" s="6">
        <v>43524</v>
      </c>
      <c r="E59" s="5" t="s">
        <v>107</v>
      </c>
      <c r="F59" s="5" t="s">
        <v>74</v>
      </c>
      <c r="G59" s="5" t="s">
        <v>52</v>
      </c>
      <c r="H59" s="5" t="s">
        <v>56</v>
      </c>
      <c r="I59" s="6">
        <v>43524</v>
      </c>
      <c r="J59" s="6">
        <v>43585</v>
      </c>
      <c r="K59" s="6">
        <v>43646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7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8"/>
      <c r="AZ59" s="14"/>
      <c r="BG59" s="37"/>
      <c r="BH59" s="37"/>
      <c r="BI59" s="37"/>
      <c r="BJ59" s="37"/>
    </row>
    <row r="60" spans="1:62" s="9" customFormat="1" ht="15" hidden="1" x14ac:dyDescent="0.25">
      <c r="A60" s="4">
        <v>14595</v>
      </c>
      <c r="B60" s="5" t="str">
        <f>VLOOKUP(A60,'[1]0502'!$A$2:$E$67,2,FALSE)</f>
        <v>SW /EA</v>
      </c>
      <c r="C60" s="5">
        <v>20</v>
      </c>
      <c r="D60" s="6">
        <v>43554</v>
      </c>
      <c r="E60" s="5" t="s">
        <v>108</v>
      </c>
      <c r="F60" s="5" t="s">
        <v>55</v>
      </c>
      <c r="G60" s="5" t="s">
        <v>52</v>
      </c>
      <c r="H60" s="5" t="s">
        <v>56</v>
      </c>
      <c r="I60" s="6">
        <v>43426</v>
      </c>
      <c r="J60" s="6">
        <v>43449</v>
      </c>
      <c r="K60" s="6">
        <v>43524</v>
      </c>
      <c r="L60" s="6">
        <v>43554</v>
      </c>
      <c r="M60" s="6">
        <v>44196</v>
      </c>
      <c r="N60" s="5"/>
      <c r="O60" s="5"/>
      <c r="P60" s="5"/>
      <c r="Q60" s="5">
        <v>457.74</v>
      </c>
      <c r="R60" s="5">
        <v>457.74</v>
      </c>
      <c r="S60" s="5"/>
      <c r="T60" s="5"/>
      <c r="U60" s="5"/>
      <c r="V60" s="5">
        <v>1.08</v>
      </c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>
        <v>457.74</v>
      </c>
      <c r="AN60" s="7">
        <v>457.74</v>
      </c>
      <c r="AO60" s="5"/>
      <c r="AP60" s="5"/>
      <c r="AQ60" s="5"/>
      <c r="AR60" s="5">
        <v>1.08</v>
      </c>
      <c r="AS60" s="5"/>
      <c r="AT60" s="5"/>
      <c r="AU60" s="5"/>
      <c r="AV60" s="5"/>
      <c r="AW60" s="5"/>
      <c r="AX60" s="5"/>
      <c r="AY60" s="8"/>
      <c r="AZ60" s="14"/>
      <c r="BG60" s="37"/>
      <c r="BH60" s="37"/>
      <c r="BI60" s="37"/>
      <c r="BJ60" s="37"/>
    </row>
    <row r="61" spans="1:62" s="9" customFormat="1" ht="15" hidden="1" x14ac:dyDescent="0.25">
      <c r="A61" s="4">
        <v>14599</v>
      </c>
      <c r="B61" s="5" t="str">
        <f>VLOOKUP(A61,'[1]0502'!$A$2:$E$67,2,FALSE)</f>
        <v>SW /EA</v>
      </c>
      <c r="C61" s="5">
        <v>20</v>
      </c>
      <c r="D61" s="6">
        <v>43555</v>
      </c>
      <c r="E61" s="5" t="s">
        <v>109</v>
      </c>
      <c r="F61" s="5" t="s">
        <v>55</v>
      </c>
      <c r="G61" s="5" t="s">
        <v>52</v>
      </c>
      <c r="H61" s="5" t="s">
        <v>56</v>
      </c>
      <c r="I61" s="6">
        <v>43426</v>
      </c>
      <c r="J61" s="6">
        <v>43449</v>
      </c>
      <c r="K61" s="6">
        <v>43524</v>
      </c>
      <c r="L61" s="6">
        <v>43555</v>
      </c>
      <c r="M61" s="6">
        <v>43585</v>
      </c>
      <c r="N61" s="5"/>
      <c r="O61" s="5"/>
      <c r="P61" s="5"/>
      <c r="Q61" s="5">
        <v>190.71</v>
      </c>
      <c r="R61" s="5">
        <v>190.71</v>
      </c>
      <c r="S61" s="5"/>
      <c r="T61" s="5"/>
      <c r="U61" s="5"/>
      <c r="V61" s="5">
        <v>0.44999999999999901</v>
      </c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>
        <v>190.71</v>
      </c>
      <c r="AN61" s="7">
        <v>190.71</v>
      </c>
      <c r="AO61" s="5"/>
      <c r="AP61" s="5"/>
      <c r="AQ61" s="5"/>
      <c r="AR61" s="5">
        <v>0.44999999999999901</v>
      </c>
      <c r="AS61" s="5"/>
      <c r="AT61" s="5"/>
      <c r="AU61" s="5"/>
      <c r="AV61" s="5"/>
      <c r="AW61" s="5"/>
      <c r="AX61" s="5"/>
      <c r="AY61" s="8"/>
      <c r="AZ61" s="14"/>
      <c r="BG61" s="37"/>
      <c r="BH61" s="37"/>
      <c r="BI61" s="37"/>
      <c r="BJ61" s="37"/>
    </row>
    <row r="62" spans="1:62" s="9" customFormat="1" ht="15" hidden="1" x14ac:dyDescent="0.25">
      <c r="A62" s="4">
        <v>14603</v>
      </c>
      <c r="B62" s="5" t="str">
        <f>VLOOKUP(A62,'[1]0502'!$A$2:$E$67,2,FALSE)</f>
        <v>SW /EA</v>
      </c>
      <c r="C62" s="5">
        <v>20</v>
      </c>
      <c r="D62" s="6">
        <v>43567</v>
      </c>
      <c r="E62" s="5" t="s">
        <v>110</v>
      </c>
      <c r="F62" s="5" t="s">
        <v>55</v>
      </c>
      <c r="G62" s="5" t="s">
        <v>52</v>
      </c>
      <c r="H62" s="5" t="s">
        <v>56</v>
      </c>
      <c r="I62" s="6">
        <v>43426</v>
      </c>
      <c r="J62" s="6">
        <v>43449</v>
      </c>
      <c r="K62" s="6">
        <v>43524</v>
      </c>
      <c r="L62" s="6">
        <v>43567</v>
      </c>
      <c r="M62" s="6">
        <v>44377</v>
      </c>
      <c r="N62" s="5"/>
      <c r="O62" s="5"/>
      <c r="P62" s="5"/>
      <c r="Q62" s="5">
        <v>305.18999999999897</v>
      </c>
      <c r="R62" s="5">
        <v>305.18999999999897</v>
      </c>
      <c r="S62" s="5"/>
      <c r="T62" s="5"/>
      <c r="U62" s="5"/>
      <c r="V62" s="5">
        <v>0.72</v>
      </c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>
        <v>305.18999999999897</v>
      </c>
      <c r="AN62" s="7">
        <v>305.18999999999897</v>
      </c>
      <c r="AO62" s="5"/>
      <c r="AP62" s="5"/>
      <c r="AQ62" s="5"/>
      <c r="AR62" s="5">
        <v>0.72</v>
      </c>
      <c r="AS62" s="5"/>
      <c r="AT62" s="5"/>
      <c r="AU62" s="5"/>
      <c r="AV62" s="5"/>
      <c r="AW62" s="5"/>
      <c r="AX62" s="5"/>
      <c r="AY62" s="8"/>
      <c r="AZ62" s="14"/>
      <c r="BG62" s="37"/>
      <c r="BH62" s="37"/>
      <c r="BI62" s="37"/>
      <c r="BJ62" s="37"/>
    </row>
    <row r="63" spans="1:62" s="9" customFormat="1" ht="15" hidden="1" x14ac:dyDescent="0.25">
      <c r="A63" s="4">
        <v>14607</v>
      </c>
      <c r="B63" s="5" t="str">
        <f>VLOOKUP(A63,'[1]0502'!$A$2:$E$67,2,FALSE)</f>
        <v>SW /EA</v>
      </c>
      <c r="C63" s="5">
        <v>14</v>
      </c>
      <c r="D63" s="6">
        <v>43555</v>
      </c>
      <c r="E63" s="5" t="s">
        <v>111</v>
      </c>
      <c r="F63" s="5" t="s">
        <v>55</v>
      </c>
      <c r="G63" s="5" t="s">
        <v>52</v>
      </c>
      <c r="H63" s="5" t="s">
        <v>56</v>
      </c>
      <c r="I63" s="6">
        <v>43426</v>
      </c>
      <c r="J63" s="6">
        <v>43524</v>
      </c>
      <c r="K63" s="6">
        <v>43516</v>
      </c>
      <c r="L63" s="6">
        <v>43555</v>
      </c>
      <c r="M63" s="6">
        <v>43585</v>
      </c>
      <c r="N63" s="5"/>
      <c r="O63" s="5"/>
      <c r="P63" s="5"/>
      <c r="Q63" s="5">
        <v>95.399999999999906</v>
      </c>
      <c r="R63" s="5">
        <v>95.399999999999906</v>
      </c>
      <c r="S63" s="5"/>
      <c r="T63" s="5"/>
      <c r="U63" s="5"/>
      <c r="V63" s="5">
        <v>0.22499999999999901</v>
      </c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>
        <v>95.399999999999906</v>
      </c>
      <c r="AN63" s="7">
        <v>95.399999999999906</v>
      </c>
      <c r="AO63" s="5"/>
      <c r="AP63" s="5"/>
      <c r="AQ63" s="5"/>
      <c r="AR63" s="5">
        <v>0.22499999999999901</v>
      </c>
      <c r="AS63" s="5"/>
      <c r="AT63" s="5"/>
      <c r="AU63" s="5"/>
      <c r="AV63" s="5"/>
      <c r="AW63" s="5"/>
      <c r="AX63" s="5"/>
      <c r="AY63" s="8"/>
      <c r="AZ63" s="14"/>
      <c r="BG63" s="37"/>
      <c r="BH63" s="37"/>
      <c r="BI63" s="37"/>
      <c r="BJ63" s="37"/>
    </row>
    <row r="64" spans="1:62" s="9" customFormat="1" ht="15" hidden="1" x14ac:dyDescent="0.25">
      <c r="A64" s="4">
        <v>14862</v>
      </c>
      <c r="B64" s="5" t="str">
        <f>VLOOKUP(A64,'[1]0502'!$A$2:$E$67,2,FALSE)</f>
        <v>SW /EA</v>
      </c>
      <c r="C64" s="5">
        <v>14</v>
      </c>
      <c r="D64" s="6">
        <v>43769</v>
      </c>
      <c r="E64" s="5" t="s">
        <v>112</v>
      </c>
      <c r="F64" s="5" t="s">
        <v>55</v>
      </c>
      <c r="G64" s="5" t="s">
        <v>52</v>
      </c>
      <c r="H64" s="5" t="s">
        <v>56</v>
      </c>
      <c r="I64" s="6">
        <v>43496</v>
      </c>
      <c r="J64" s="5"/>
      <c r="K64" s="6">
        <v>43532</v>
      </c>
      <c r="L64" s="6">
        <v>43769</v>
      </c>
      <c r="M64" s="6">
        <v>43823</v>
      </c>
      <c r="N64" s="5"/>
      <c r="O64" s="5"/>
      <c r="P64" s="5"/>
      <c r="Q64" s="5">
        <v>131.24</v>
      </c>
      <c r="R64" s="5">
        <v>131.24</v>
      </c>
      <c r="S64" s="5"/>
      <c r="T64" s="5"/>
      <c r="U64" s="5"/>
      <c r="V64" s="5">
        <v>1.6</v>
      </c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>
        <v>131.24</v>
      </c>
      <c r="AN64" s="7">
        <v>131.24</v>
      </c>
      <c r="AO64" s="5"/>
      <c r="AP64" s="5"/>
      <c r="AQ64" s="5"/>
      <c r="AR64" s="5">
        <v>1.6</v>
      </c>
      <c r="AS64" s="5"/>
      <c r="AT64" s="5"/>
      <c r="AU64" s="5"/>
      <c r="AV64" s="5"/>
      <c r="AW64" s="5"/>
      <c r="AX64" s="5"/>
      <c r="AY64" s="8"/>
      <c r="AZ64" s="14"/>
      <c r="BG64" s="37"/>
      <c r="BH64" s="37"/>
      <c r="BI64" s="37"/>
      <c r="BJ64" s="37"/>
    </row>
    <row r="65" spans="1:62" s="9" customFormat="1" ht="15" hidden="1" x14ac:dyDescent="0.25">
      <c r="A65" s="10">
        <v>14866</v>
      </c>
      <c r="B65" s="11" t="str">
        <f>VLOOKUP(A65,'[1]0502'!$A$2:$E$67,2,FALSE)</f>
        <v>SW /EA</v>
      </c>
      <c r="C65" s="11">
        <v>27</v>
      </c>
      <c r="D65" s="11"/>
      <c r="E65" s="11" t="s">
        <v>113</v>
      </c>
      <c r="F65" s="11" t="s">
        <v>90</v>
      </c>
      <c r="G65" s="11" t="s">
        <v>52</v>
      </c>
      <c r="H65" s="11" t="s">
        <v>56</v>
      </c>
      <c r="I65" s="12">
        <v>43493</v>
      </c>
      <c r="J65" s="11"/>
      <c r="K65" s="11"/>
      <c r="L65" s="11"/>
      <c r="M65" s="11"/>
      <c r="N65" s="11"/>
      <c r="O65" s="11"/>
      <c r="P65" s="11"/>
      <c r="Q65" s="11">
        <v>1616</v>
      </c>
      <c r="R65" s="11">
        <v>1616</v>
      </c>
      <c r="S65" s="11"/>
      <c r="T65" s="11"/>
      <c r="U65" s="11"/>
      <c r="V65" s="11">
        <v>9.5999999999999908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>
        <v>404</v>
      </c>
      <c r="AN65" s="11">
        <v>404</v>
      </c>
      <c r="AO65" s="11"/>
      <c r="AP65" s="11"/>
      <c r="AQ65" s="11"/>
      <c r="AR65" s="11">
        <v>2.4</v>
      </c>
      <c r="AS65" s="11"/>
      <c r="AT65" s="11"/>
      <c r="AU65" s="11"/>
      <c r="AV65" s="11"/>
      <c r="AW65" s="11"/>
      <c r="AX65" s="11"/>
      <c r="AY65" s="13"/>
      <c r="AZ65" s="15"/>
      <c r="BG65" s="37"/>
      <c r="BH65" s="37"/>
      <c r="BI65" s="37"/>
      <c r="BJ65" s="37"/>
    </row>
    <row r="66" spans="1:62" s="9" customFormat="1" ht="15" hidden="1" x14ac:dyDescent="0.25">
      <c r="A66" s="4">
        <v>16210</v>
      </c>
      <c r="B66" s="5" t="str">
        <f>VLOOKUP(A66,'[1]0502'!$A$2:$E$67,2,FALSE)</f>
        <v>SW /EA</v>
      </c>
      <c r="C66" s="5">
        <v>20</v>
      </c>
      <c r="D66" s="5"/>
      <c r="E66" s="5" t="s">
        <v>117</v>
      </c>
      <c r="F66" s="5" t="s">
        <v>74</v>
      </c>
      <c r="G66" s="5" t="s">
        <v>52</v>
      </c>
      <c r="H66" s="5" t="s">
        <v>56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7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8"/>
      <c r="AZ66" s="14"/>
      <c r="BG66" s="37"/>
      <c r="BH66" s="37"/>
      <c r="BI66" s="37"/>
      <c r="BJ66" s="37"/>
    </row>
    <row r="67" spans="1:62" s="9" customFormat="1" ht="15" hidden="1" x14ac:dyDescent="0.25">
      <c r="A67" s="4">
        <v>16218</v>
      </c>
      <c r="B67" s="5" t="str">
        <f>VLOOKUP(A67,'[1]0502'!$A$2:$E$67,2,FALSE)</f>
        <v>SW /EA</v>
      </c>
      <c r="C67" s="5">
        <v>20</v>
      </c>
      <c r="D67" s="5"/>
      <c r="E67" s="5" t="s">
        <v>118</v>
      </c>
      <c r="F67" s="5" t="s">
        <v>74</v>
      </c>
      <c r="G67" s="5" t="s">
        <v>52</v>
      </c>
      <c r="H67" s="5" t="s">
        <v>56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7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8"/>
      <c r="AZ67" s="14"/>
      <c r="BG67" s="37"/>
      <c r="BH67" s="37"/>
      <c r="BI67" s="37"/>
      <c r="BJ67" s="37"/>
    </row>
    <row r="68" spans="1:62" s="9" customFormat="1" ht="15" hidden="1" x14ac:dyDescent="0.25">
      <c r="A68" s="4">
        <v>16219</v>
      </c>
      <c r="B68" s="5" t="str">
        <f>VLOOKUP(A68,'[1]0502'!$A$2:$E$67,2,FALSE)</f>
        <v>SW /EA</v>
      </c>
      <c r="C68" s="5">
        <v>20</v>
      </c>
      <c r="D68" s="5"/>
      <c r="E68" s="5" t="s">
        <v>119</v>
      </c>
      <c r="F68" s="5" t="s">
        <v>74</v>
      </c>
      <c r="G68" s="5" t="s">
        <v>52</v>
      </c>
      <c r="H68" s="5" t="s">
        <v>56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7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8"/>
      <c r="AZ68" s="14"/>
      <c r="BG68" s="37"/>
      <c r="BH68" s="37"/>
      <c r="BI68" s="37"/>
      <c r="BJ68" s="37"/>
    </row>
    <row r="69" spans="1:62" s="9" customFormat="1" ht="15" hidden="1" x14ac:dyDescent="0.25">
      <c r="A69" s="4">
        <v>16220</v>
      </c>
      <c r="B69" s="5" t="str">
        <f>VLOOKUP(A69,'[1]0502'!$A$2:$E$67,2,FALSE)</f>
        <v>SW /EA</v>
      </c>
      <c r="C69" s="5">
        <v>20</v>
      </c>
      <c r="D69" s="5"/>
      <c r="E69" s="5" t="s">
        <v>120</v>
      </c>
      <c r="F69" s="5" t="s">
        <v>74</v>
      </c>
      <c r="G69" s="5" t="s">
        <v>52</v>
      </c>
      <c r="H69" s="5" t="s">
        <v>56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7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8"/>
      <c r="AZ69" s="14"/>
      <c r="BG69" s="37"/>
      <c r="BH69" s="37"/>
      <c r="BI69" s="37"/>
      <c r="BJ69" s="37"/>
    </row>
    <row r="70" spans="1:62" s="9" customFormat="1" ht="15" hidden="1" x14ac:dyDescent="0.25">
      <c r="A70" s="16">
        <v>16276</v>
      </c>
      <c r="B70" s="17" t="s">
        <v>127</v>
      </c>
      <c r="C70" s="17">
        <v>14</v>
      </c>
      <c r="D70" s="18">
        <v>43509</v>
      </c>
      <c r="E70" s="17" t="s">
        <v>121</v>
      </c>
      <c r="F70" s="17" t="s">
        <v>90</v>
      </c>
      <c r="G70" s="17" t="s">
        <v>52</v>
      </c>
      <c r="H70" s="17" t="s">
        <v>56</v>
      </c>
      <c r="I70" s="18">
        <v>43507</v>
      </c>
      <c r="J70" s="18">
        <v>43509</v>
      </c>
      <c r="K70" s="18">
        <v>43515</v>
      </c>
      <c r="L70" s="18">
        <v>43524</v>
      </c>
      <c r="M70" s="18">
        <v>43861</v>
      </c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9"/>
      <c r="AZ70" s="20"/>
      <c r="BG70" s="37"/>
      <c r="BH70" s="37"/>
      <c r="BI70" s="37"/>
      <c r="BJ70" s="37"/>
    </row>
    <row r="71" spans="1:62" s="9" customFormat="1" ht="15" hidden="1" x14ac:dyDescent="0.25">
      <c r="A71" s="16">
        <v>16287</v>
      </c>
      <c r="B71" s="17" t="s">
        <v>127</v>
      </c>
      <c r="C71" s="17">
        <v>14</v>
      </c>
      <c r="D71" s="18">
        <v>43510</v>
      </c>
      <c r="E71" s="17" t="s">
        <v>122</v>
      </c>
      <c r="F71" s="17" t="s">
        <v>90</v>
      </c>
      <c r="G71" s="17" t="s">
        <v>52</v>
      </c>
      <c r="H71" s="17" t="s">
        <v>56</v>
      </c>
      <c r="I71" s="18">
        <v>43507</v>
      </c>
      <c r="J71" s="18">
        <v>43510</v>
      </c>
      <c r="K71" s="18">
        <v>43510</v>
      </c>
      <c r="L71" s="18">
        <v>43518</v>
      </c>
      <c r="M71" s="18">
        <v>43830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9"/>
      <c r="AZ71" s="20"/>
      <c r="BG71" s="37"/>
      <c r="BH71" s="37"/>
      <c r="BI71" s="37"/>
      <c r="BJ71" s="37"/>
    </row>
    <row r="72" spans="1:62" s="9" customFormat="1" hidden="1" thickBot="1" x14ac:dyDescent="0.3">
      <c r="A72" s="21">
        <v>16294</v>
      </c>
      <c r="B72" s="22" t="s">
        <v>127</v>
      </c>
      <c r="C72" s="22">
        <v>14</v>
      </c>
      <c r="D72" s="23">
        <v>43515</v>
      </c>
      <c r="E72" s="22" t="s">
        <v>123</v>
      </c>
      <c r="F72" s="22" t="s">
        <v>90</v>
      </c>
      <c r="G72" s="22" t="s">
        <v>52</v>
      </c>
      <c r="H72" s="22" t="s">
        <v>56</v>
      </c>
      <c r="I72" s="23">
        <v>43507</v>
      </c>
      <c r="J72" s="23">
        <v>43515</v>
      </c>
      <c r="K72" s="23">
        <v>43518</v>
      </c>
      <c r="L72" s="23">
        <v>43524</v>
      </c>
      <c r="M72" s="23">
        <v>43830</v>
      </c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4"/>
      <c r="AZ72" s="25"/>
      <c r="BG72" s="37"/>
      <c r="BH72" s="37"/>
      <c r="BI72" s="37"/>
      <c r="BJ72" s="37"/>
    </row>
    <row r="73" spans="1:62" s="9" customFormat="1" ht="15" hidden="1" x14ac:dyDescent="0.25">
      <c r="E73" s="9" t="s">
        <v>130</v>
      </c>
      <c r="F73" s="9" t="s">
        <v>90</v>
      </c>
      <c r="BG73" s="37"/>
      <c r="BH73" s="37"/>
      <c r="BI73" s="37"/>
      <c r="BJ73" s="37"/>
    </row>
    <row r="74" spans="1:62" x14ac:dyDescent="0.25">
      <c r="BB74" s="74"/>
    </row>
    <row r="75" spans="1:62" x14ac:dyDescent="0.25">
      <c r="F75" s="73"/>
    </row>
  </sheetData>
  <autoFilter ref="A1:AZ73" xr:uid="{D690ADEE-3212-419C-97FF-861C67479357}">
    <filterColumn colId="1">
      <filters>
        <filter val="CENTRAL"/>
      </filters>
    </filterColumn>
  </autoFilter>
  <sortState xmlns:xlrd2="http://schemas.microsoft.com/office/spreadsheetml/2017/richdata2" ref="A1:BB16">
    <sortCondition ref="B2:B72"/>
  </sortState>
  <pageMargins left="0.7" right="0.7" top="0.75" bottom="0.75" header="0.3" footer="0.3"/>
  <pageSetup paperSize="8" scale="75" fitToHeight="0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ell_x0020_SharePoint_x0020_SAEF_x0020_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hell_x0020_SharePoint_x0020_SAEF_x0020_LegalEntityTaxHTField0>
    <Shell_x0020_SharePoint_x0020_SAEF_x0020_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hell_x0020_SharePoint_x0020_SAEF_x0020_CountryOfJurisdictionTaxHTField0>
    <Shell_x0020_SharePoint_x0020_SAEF_x0020_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hell_x0020_SharePoint_x0020_SAEF_x0020_BusinessTaxHTField0>
    <Shell_x0020_SharePoint_x0020_SAEF_x0020_Collection xmlns="http://schemas.microsoft.com/sharepoint/v3">false</Shell_x0020_SharePoint_x0020_SAEF_x0020_Collection>
    <Shell_x0020_SharePoint_x0020_SAEF_x0020_RecordStatus xmlns="http://schemas.microsoft.com/sharepoint/v3" xsi:nil="true"/>
    <Shell_x0020_SharePoint_x0020_SAEF_x0020_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hell_x0020_SharePoint_x0020_SAEF_x0020_ExportControlClassificationTaxHTField0>
    <Shell_x0020_SharePoint_x0020_SAEF_x0020_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hell_x0020_SharePoint_x0020_SAEF_x0020_WorkgroupIDTaxHTField0>
    <IconOverlay xmlns="http://schemas.microsoft.com/sharepoint/v4" xsi:nil="true"/>
    <Shell_x0020_SharePoint_x0020_SAEF_x0020_FilePlanRecordType xmlns="http://schemas.microsoft.com/sharepoint/v3" xsi:nil="true"/>
    <Shell_x0020_SharePoint_x0020_SAEF_x0020_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Sub-Saharan Africa</TermName>
          <TermId xmlns="http://schemas.microsoft.com/office/infopath/2007/PartnerControls">9d13514c-804d-40ff-8e8a-f6825f62fb70</TermId>
        </TermInfo>
      </Terms>
    </Shell_x0020_SharePoint_x0020_SAEF_x0020_BusinessUnitRegionTaxHTField0>
    <Shell_x0020_SharePoint_x0020_SAEF_x0020_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hell_x0020_SharePoint_x0020_SAEF_x0020_BusinessProcessTaxHTField0>
    <Shell_x0020_SharePoint_x0020_SAEF_x0020_KeepFileLocal xmlns="http://schemas.microsoft.com/sharepoint/v3">false</Shell_x0020_SharePoint_x0020_SAEF_x0020_KeepFileLocal>
    <Shell_x0020_SharePoint_x0020_SAEF_x0020_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hell_x0020_SharePoint_x0020_SAEF_x0020_DocumentStatusTaxHTField0>
    <Shell_x0020_SharePoint_x0020_SAEF_x0020_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hell_x0020_SharePoint_x0020_SAEF_x0020_LanguageTaxHTField0>
    <Shell_x0020_SharePoint_x0020_SAEF_x0020_SiteOwner xmlns="http://schemas.microsoft.com/sharepoint/v3">i:0#.w|europe\its-app-imffv-s</Shell_x0020_SharePoint_x0020_SAEF_x0020_SiteOwner>
    <Shell_x0020_SharePoint_x0020_SAEF_x0020_TRIMRecordNumber xmlns="http://schemas.microsoft.com/sharepoint/v3" xsi:nil="true"/>
    <Shell_x0020_SharePoint_x0020_SAEF_x0020_IsRecord xmlns="http://schemas.microsoft.com/sharepoint/v3" xsi:nil="true"/>
    <Shell_x0020_SharePoint_x0020_SAEF_x0020_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Well Records and Logs [ARM]</TermName>
          <TermId xmlns="http://schemas.microsoft.com/office/infopath/2007/PartnerControls">36ff30a8-e820-46bc-b95b-e5da170e87fe</TermId>
        </TermInfo>
      </Terms>
    </Shell_x0020_SharePoint_x0020_SAEF_x0020_DocumentTypeTaxHTField0>
    <Shell_x0020_SharePoint_x0020_SAEF_x0020_SiteCollectionName xmlns="http://schemas.microsoft.com/sharepoint/v3">Asset Land 2 East</Shell_x0020_SharePoint_x0020_SAEF_x0020_SiteCollectionName>
    <TaxCatchAll xmlns="09c0ae8f-f45d-48dd-a106-3ba8908b4fa5">
      <Value>18</Value>
      <Value>11</Value>
      <Value>10</Value>
      <Value>9</Value>
      <Value>8</Value>
      <Value>7</Value>
      <Value>6</Value>
      <Value>5</Value>
      <Value>4</Value>
      <Value>3</Value>
      <Value>2</Value>
      <Value>1</Value>
    </TaxCatchAll>
    <Shell_x0020_SharePoint_x0020_SAEF_x0020_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hell_x0020_SharePoint_x0020_SAEF_x0020_SecurityClassificationTaxHTField0>
    <Shell_x0020_SharePoint_x0020_SAEF_x0020_Owner xmlns="http://schemas.microsoft.com/sharepoint/v3">Obakhena, Femi O SPDC-UPO/G/UVC</Shell_x0020_SharePoint_x0020_SAEF_x0020_Owner>
    <Shell_x0020_SharePoint_x0020_SAEF_x0020_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hell_x0020_SharePoint_x0020_SAEF_x0020_GlobalFunctionTaxHTField0>
    <Shell_x0020_SharePoint_x0020_SAEF_x0020_Declarer xmlns="http://schemas.microsoft.com/sharepoint/v3" xsi:nil="true"/>
    <Shell_x0020_SharePoint_x0020_SAEF_x0020_AssetIdentifier xmlns="http://schemas.microsoft.com/sharepoint/v3" xsi:nil="true"/>
    <_dlc_DocId xmlns="09c0ae8f-f45d-48dd-a106-3ba8908b4fa5">AFFAA0659-1043785261-1485</_dlc_DocId>
    <_dlc_DocIdUrl xmlns="09c0ae8f-f45d-48dd-a106-3ba8908b4fa5">
      <Url>https://nga001-sp.shell.com/sites/AFFAA0659/_layouts/15/DocIdRedir.aspx?ID=AFFAA0659-1043785261-1485</Url>
      <Description>AFFAA0659-1043785261-1485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11B488C2EDF4EA4DB95098054E3BBF1C" ma:contentTypeVersion="90" ma:contentTypeDescription="Shell Document Content Type" ma:contentTypeScope="" ma:versionID="ab587633de9aadf03251facaa4345c87">
  <xsd:schema xmlns:xsd="http://www.w3.org/2001/XMLSchema" xmlns:xs="http://www.w3.org/2001/XMLSchema" xmlns:p="http://schemas.microsoft.com/office/2006/metadata/properties" xmlns:ns1="http://schemas.microsoft.com/sharepoint/v3" xmlns:ns2="09c0ae8f-f45d-48dd-a106-3ba8908b4fa5" xmlns:ns4="http://schemas.microsoft.com/sharepoint/v4" targetNamespace="http://schemas.microsoft.com/office/2006/metadata/properties" ma:root="true" ma:fieldsID="9f2657325e8ef63d11db36a22a7754f2" ns1:_="" ns2:_="" ns4:_="">
    <xsd:import namespace="http://schemas.microsoft.com/sharepoint/v3"/>
    <xsd:import namespace="09c0ae8f-f45d-48dd-a106-3ba8908b4fa5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hell_x0020_SharePoint_x0020_SAEF_x0020_SecurityClassificationTaxHTField0" minOccurs="0"/>
                <xsd:element ref="ns1:Shell_x0020_SharePoint_x0020_SAEF_x0020_ExportControlClassificationTaxHTField0" minOccurs="0"/>
                <xsd:element ref="ns1:Shell_x0020_SharePoint_x0020_SAEF_x0020_DocumentStatusTaxHTField0" minOccurs="0"/>
                <xsd:element ref="ns1:Shell_x0020_SharePoint_x0020_SAEF_x0020_DocumentTypeTaxHTField0" minOccurs="0"/>
                <xsd:element ref="ns1:Shell_x0020_SharePoint_x0020_SAEF_x0020_Owner" minOccurs="0"/>
                <xsd:element ref="ns1:Shell_x0020_SharePoint_x0020_SAEF_x0020_BusinessTaxHTField0" minOccurs="0"/>
                <xsd:element ref="ns1:Shell_x0020_SharePoint_x0020_SAEF_x0020_BusinessUnitRegionTaxHTField0" minOccurs="0"/>
                <xsd:element ref="ns1:Shell_x0020_SharePoint_x0020_SAEF_x0020_GlobalFunctionTaxHTField0" minOccurs="0"/>
                <xsd:element ref="ns1:Shell_x0020_SharePoint_x0020_SAEF_x0020_BusinessProcessTaxHTField0" minOccurs="0"/>
                <xsd:element ref="ns1:Shell_x0020_SharePoint_x0020_SAEF_x0020_LegalEntityTaxHTField0" minOccurs="0"/>
                <xsd:element ref="ns1:Shell_x0020_SharePoint_x0020_SAEF_x0020_WorkgroupIDTaxHTField0" minOccurs="0"/>
                <xsd:element ref="ns1:Shell_x0020_SharePoint_x0020_SAEF_x0020_SiteCollectionName"/>
                <xsd:element ref="ns1:Shell_x0020_SharePoint_x0020_SAEF_x0020_SiteOwner"/>
                <xsd:element ref="ns1:Shell_x0020_SharePoint_x0020_SAEF_x0020_LanguageTaxHTField0" minOccurs="0"/>
                <xsd:element ref="ns1:Shell_x0020_SharePoint_x0020_SAEF_x0020_CountryOfJurisdictionTaxHTField0" minOccurs="0"/>
                <xsd:element ref="ns1:Shell_x0020_SharePoint_x0020_SAEF_x0020_Collection"/>
                <xsd:element ref="ns1:Shell_x0020_SharePoint_x0020_SAEF_x0020_KeepFileLocal"/>
                <xsd:element ref="ns1:Shell_x0020_SharePoint_x0020_SAEF_x0020_AssetIdentifier" minOccurs="0"/>
                <xsd:element ref="ns2:_dlc_DocId" minOccurs="0"/>
                <xsd:element ref="ns2:_dlc_DocIdPersistId" minOccurs="0"/>
                <xsd:element ref="ns1:Shell_x0020_SharePoint_x0020_SAEF_x0020_FilePlanRecordType" minOccurs="0"/>
                <xsd:element ref="ns1:Shell_x0020_SharePoint_x0020_SAEF_x0020_RecordStatus" minOccurs="0"/>
                <xsd:element ref="ns1:Shell_x0020_SharePoint_x0020_SAEF_x0020_Declarer" minOccurs="0"/>
                <xsd:element ref="ns1:Shell_x0020_SharePoint_x0020_SAEF_x0020_IsRecord" minOccurs="0"/>
                <xsd:element ref="ns1:Shell_x0020_SharePoint_x0020_SAEF_x0020_TRIMRecordNumber" minOccurs="0"/>
                <xsd:element ref="ns1:_dlc_Exempt" minOccurs="0"/>
                <xsd:element ref="ns1:_dlc_ExpireDateSaved" minOccurs="0"/>
                <xsd:element ref="ns1:_dlc_ExpireDate" minOccurs="0"/>
                <xsd:element ref="ns2:TaxCatchAll" minOccurs="0"/>
                <xsd:element ref="ns2:TaxCatchAllLabel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hell_x0020_SharePoint_x0020_SAEF_x0020_SecurityClassificationTaxHTField0" ma:index="3" ma:taxonomy="true" ma:internalName="Shell_x0020_SharePoint_x0020_SAEF_x0020_SecurityClassificationTaxHTField0" ma:taxonomyFieldName="Shell_x0020_SharePoint_x0020_SAEF_x0020_SecurityClassification" ma:displayName="Security Classification" ma:default="8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ExportControlClassificationTaxHTField0" ma:index="5" nillable="true" ma:taxonomy="true" ma:internalName="Shell_x0020_SharePoint_x0020_SAEF_x0020_ExportControlClassificationTaxHTField0" ma:taxonomyFieldName="Shell_x0020_SharePoint_x0020_SAEF_x0020_ExportControlClassification" ma:displayName="Export Control" ma:readOnly="false" ma:default="9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StatusTaxHTField0" ma:index="7" ma:taxonomy="true" ma:internalName="Shell_x0020_SharePoint_x0020_SAEF_x0020_DocumentStatusTaxHTField0" ma:taxonomyFieldName="Shell_x0020_SharePoint_x0020_SAEF_x0020_DocumentStatus" ma:displayName="Document Status" ma:default="11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DocumentTypeTaxHTField0" ma:index="9" ma:taxonomy="true" ma:internalName="Shell_x0020_SharePoint_x0020_SAEF_x0020_DocumentTypeTaxHTField0" ma:taxonomyFieldName="Shell_x0020_SharePoint_x0020_SAEF_x0020_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Owner" ma:index="12" nillable="true" ma:displayName="Owner" ma:internalName="Shell_x0020_SharePoint_x0020_SAEF_x0020_Owner">
      <xsd:simpleType>
        <xsd:restriction base="dms:Text"/>
      </xsd:simpleType>
    </xsd:element>
    <xsd:element name="Shell_x0020_SharePoint_x0020_SAEF_x0020_BusinessTaxHTField0" ma:index="13" ma:taxonomy="true" ma:internalName="Shell_x0020_SharePoint_x0020_SAEF_x0020_BusinessTaxHTField0" ma:taxonomyFieldName="Shell_x0020_SharePoint_x0020_SAEF_x0020_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UnitRegionTaxHTField0" ma:index="15" ma:taxonomy="true" ma:internalName="Shell_x0020_SharePoint_x0020_SAEF_x0020_BusinessUnitRegionTaxHTField0" ma:taxonomyFieldName="Shell_x0020_SharePoint_x0020_SAEF_x0020_BusinessUnitRegion" ma:displayName="Business Unit/Region" ma:default="2;#Sub-Saharan Africa|9d13514c-804d-40ff-8e8a-f6825f62fb70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GlobalFunctionTaxHTField0" ma:index="17" ma:taxonomy="true" ma:internalName="Shell_x0020_SharePoint_x0020_SAEF_x0020_GlobalFunctionTaxHTField0" ma:taxonomyFieldName="Shell_x0020_SharePoint_x0020_SAEF_x0020_GlobalFunction" ma:displayName="Business Function" ma:default="3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BusinessProcessTaxHTField0" ma:index="19" nillable="true" ma:taxonomy="true" ma:internalName="Shell_x0020_SharePoint_x0020_SAEF_x0020_BusinessProcessTaxHTField0" ma:taxonomyFieldName="Shell_x0020_SharePoint_x0020_SAEF_x0020_BusinessProcess" ma:displayName="Business Process" ma:default="10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LegalEntityTaxHTField0" ma:index="21" ma:taxonomy="true" ma:internalName="Shell_x0020_SharePoint_x0020_SAEF_x0020_LegalEntityTaxHTField0" ma:taxonomyFieldName="Shell_x0020_SharePoint_x0020_SAEF_x0020_LegalEntity" ma:displayName="Legal Entity" ma:default="4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WorkgroupIDTaxHTField0" ma:index="23" ma:taxonomy="true" ma:internalName="Shell_x0020_SharePoint_x0020_SAEF_x0020_WorkgroupIDTaxHTField0" ma:taxonomyFieldName="Shell_x0020_SharePoint_x0020_SAEF_x0020_WorkgroupID" ma:displayName="TRIM Workgroup" ma:default="5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SiteCollectionName" ma:index="25" ma:displayName="Site Collection Name" ma:default="Asset Land 2 East" ma:hidden="true" ma:internalName="Shell_x0020_SharePoint_x0020_SAEF_x0020_SiteCollectionName">
      <xsd:simpleType>
        <xsd:restriction base="dms:Text"/>
      </xsd:simpleType>
    </xsd:element>
    <xsd:element name="Shell_x0020_SharePoint_x0020_SAEF_x0020_SiteOwner" ma:index="26" ma:displayName="Site Owner" ma:default="i:0#.w|europe\its-app-imffv-s" ma:hidden="true" ma:internalName="Shell_x0020_SharePoint_x0020_SAEF_x0020_SiteOwner">
      <xsd:simpleType>
        <xsd:restriction base="dms:Text"/>
      </xsd:simpleType>
    </xsd:element>
    <xsd:element name="Shell_x0020_SharePoint_x0020_SAEF_x0020_LanguageTaxHTField0" ma:index="27" ma:taxonomy="true" ma:internalName="Shell_x0020_SharePoint_x0020_SAEF_x0020_LanguageTaxHTField0" ma:taxonomyFieldName="Shell_x0020_SharePoint_x0020_SAEF_x0020_Language" ma:displayName="Language" ma:default="6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untryOfJurisdictionTaxHTField0" ma:index="29" ma:taxonomy="true" ma:internalName="Shell_x0020_SharePoint_x0020_SAEF_x0020_CountryOfJurisdictionTaxHTField0" ma:taxonomyFieldName="Shell_x0020_SharePoint_x0020_SAEF_x0020_CountryOfJurisdiction" ma:displayName="Country of Jurisdiction" ma:default="7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ell_x0020_SharePoint_x0020_SAEF_x0020_Collection" ma:index="31" ma:displayName="Collection" ma:default="0" ma:hidden="true" ma:internalName="Shell_x0020_SharePoint_x0020_SAEF_x0020_Collection">
      <xsd:simpleType>
        <xsd:restriction base="dms:Boolean"/>
      </xsd:simpleType>
    </xsd:element>
    <xsd:element name="Shell_x0020_SharePoint_x0020_SAEF_x0020_KeepFileLocal" ma:index="32" ma:displayName="Keep File Local" ma:default="0" ma:hidden="true" ma:internalName="Shell_x0020_SharePoint_x0020_SAEF_x0020_KeepFileLocal" ma:readOnly="false">
      <xsd:simpleType>
        <xsd:restriction base="dms:Boolean"/>
      </xsd:simpleType>
    </xsd:element>
    <xsd:element name="Shell_x0020_SharePoint_x0020_SAEF_x0020_AssetIdentifier" ma:index="33" nillable="true" ma:displayName="Asset Identifier" ma:hidden="true" ma:internalName="Shell_x0020_SharePoint_x0020_SAEF_x0020_AssetIdentifier">
      <xsd:simpleType>
        <xsd:restriction base="dms:Text"/>
      </xsd:simpleType>
    </xsd:element>
    <xsd:element name="Shell_x0020_SharePoint_x0020_SAEF_x0020_FilePlanRecordType" ma:index="42" nillable="true" ma:displayName="File Plan Record Type" ma:hidden="true" ma:internalName="Shell_x0020_SharePoint_x0020_SAEF_x0020_FilePlanRecordType">
      <xsd:simpleType>
        <xsd:restriction base="dms:Text"/>
      </xsd:simpleType>
    </xsd:element>
    <xsd:element name="Shell_x0020_SharePoint_x0020_SAEF_x0020_RecordStatus" ma:index="43" nillable="true" ma:displayName="Record Status" ma:hidden="true" ma:internalName="Shell_x0020_SharePoint_x0020_SAEF_x0020_RecordStatus">
      <xsd:simpleType>
        <xsd:restriction base="dms:Text"/>
      </xsd:simpleType>
    </xsd:element>
    <xsd:element name="Shell_x0020_SharePoint_x0020_SAEF_x0020_Declarer" ma:index="44" nillable="true" ma:displayName="Declarer" ma:hidden="true" ma:internalName="Shell_x0020_SharePoint_x0020_SAEF_x0020_Declarer">
      <xsd:simpleType>
        <xsd:restriction base="dms:Text"/>
      </xsd:simpleType>
    </xsd:element>
    <xsd:element name="Shell_x0020_SharePoint_x0020_SAEF_x0020_IsRecord" ma:index="45" nillable="true" ma:displayName="Is Record" ma:hidden="true" ma:internalName="Shell_x0020_SharePoint_x0020_SAEF_x0020_IsRecord">
      <xsd:simpleType>
        <xsd:restriction base="dms:Text"/>
      </xsd:simpleType>
    </xsd:element>
    <xsd:element name="Shell_x0020_SharePoint_x0020_SAEF_x0020_TRIMRecordNumber" ma:index="46" nillable="true" ma:displayName="TRIM Record Number" ma:hidden="true" ma:internalName="Shell_x0020_SharePoint_x0020_SAEF_x0020_TRIMRecordNumber">
      <xsd:simpleType>
        <xsd:restriction base="dms:Text"/>
      </xsd:simpleType>
    </xsd:element>
    <xsd:element name="_dlc_Exempt" ma:index="47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48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49" nillable="true" ma:displayName="Expiration Date" ma:hidden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0ae8f-f45d-48dd-a106-3ba8908b4fa5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3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1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50" nillable="true" ma:displayName="Taxonomy Catch All Column" ma:hidden="true" ma:list="{09d4838d-e678-4500-a5ec-704c21cc5b55}" ma:internalName="TaxCatchAll" ma:showField="CatchAllData" ma:web="09c0ae8f-f45d-48dd-a106-3ba8908b4f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51" nillable="true" ma:displayName="Taxonomy Catch All Column1" ma:hidden="true" ma:list="{09d4838d-e678-4500-a5ec-704c21cc5b55}" ma:internalName="TaxCatchAllLabel" ma:readOnly="true" ma:showField="CatchAllDataLabel" ma:web="09c0ae8f-f45d-48dd-a106-3ba8908b4f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52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0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Microsoft.Office.RecordsManagement.PolicyFeatures.ExpirationEventReceiver</Name>
    <Synchronization>Synchronous</Synchronization>
    <Type>10001</Type>
    <SequenceNumber>101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Url/>
    <Assembly>Microsoft.Office.Policy, Version=15.0.0.0,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Url/>
    <Assembly>Microsoft.Office.Policy, Version=15.0.0.0, Culture=neutral, PublicKeyToken=71e9bce111e9429c</Assembly>
    <Class>Microsoft.Office.RecordsManagement.Internal.UpdateExpireDate</Class>
    <Data/>
    <Filter/>
  </Receiver>
</spe:Receivers>
</file>

<file path=customXml/item4.xml><?xml version="1.0" encoding="utf-8"?>
<?mso-contentType ?>
<p:Policy xmlns:p="office.server.policy" id="" local="true">
  <p:Name>Shell Document Base</p:Name>
  <p:Description/>
  <p:Statement/>
  <p:PolicyItems/>
</p:Policy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8769434-F6DF-45A6-8B13-4DED6A38A276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09c0ae8f-f45d-48dd-a106-3ba8908b4fa5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BD96B51-6442-4A31-AE7E-A5268D8E13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9c0ae8f-f45d-48dd-a106-3ba8908b4fa5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2CABED-9A7C-4ADA-BD14-4C6FB6A507F8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57741D8-BBC2-4405-97E3-E34A01F22229}">
  <ds:schemaRefs>
    <ds:schemaRef ds:uri="office.server.policy"/>
  </ds:schemaRefs>
</ds:datastoreItem>
</file>

<file path=customXml/itemProps5.xml><?xml version="1.0" encoding="utf-8"?>
<ds:datastoreItem xmlns:ds="http://schemas.openxmlformats.org/officeDocument/2006/customXml" ds:itemID="{0B845B12-BB3E-411D-B447-3EC46DB7D5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UVC_WAVE_2019</dc:title>
  <dc:creator>Ikpera, Cordelia N SPDC-UPO/G/UVI</dc:creator>
  <cp:lastModifiedBy>Ikpera, Cordelia N SPDC-UPO/G/UVI</cp:lastModifiedBy>
  <cp:lastPrinted>2019-03-12T09:04:03Z</cp:lastPrinted>
  <dcterms:created xsi:type="dcterms:W3CDTF">2019-02-20T09:27:31Z</dcterms:created>
  <dcterms:modified xsi:type="dcterms:W3CDTF">2019-08-15T07:17:29Z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0x0101006F0A470EEB1140E7AA14F4CE8A50B54C0001CB1477F4DD432AA86DD56CC3887AF40011B488C2EDF4EA4DB95098054E3BBF1C</vt:lpwstr>
  </property>
  <property fmtid="{D5CDD505-2E9C-101B-9397-08002B2CF9AE}" pid="3" name="_dlc_policyId">
    <vt:lpwstr/>
  </property>
  <property fmtid="{D5CDD505-2E9C-101B-9397-08002B2CF9AE}" pid="4" name="ItemRetentionFormula">
    <vt:lpwstr/>
  </property>
  <property fmtid="{D5CDD505-2E9C-101B-9397-08002B2CF9AE}" pid="5" name="_dlc_DocIdItemGuid">
    <vt:lpwstr>7a98f49f-17fd-4c81-a622-52791be2df41</vt:lpwstr>
  </property>
  <property fmtid="{D5CDD505-2E9C-101B-9397-08002B2CF9AE}" pid="6" name="Shell SharePoint SAEF BusinessProcess">
    <vt:lpwstr>10;#All - Records Management|1f68a0f2-47ab-4887-8df5-7c0616d5ad90</vt:lpwstr>
  </property>
  <property fmtid="{D5CDD505-2E9C-101B-9397-08002B2CF9AE}" pid="7" name="Shell SharePoint SAEF SecurityClassification">
    <vt:lpwstr>8;#Restricted|21aa7f98-4035-4019-a764-107acb7269af</vt:lpwstr>
  </property>
  <property fmtid="{D5CDD505-2E9C-101B-9397-08002B2CF9AE}" pid="8" name="Shell SharePoint SAEF DocumentType">
    <vt:lpwstr>18;#Well Records and Logs [ARM]|36ff30a8-e820-46bc-b95b-e5da170e87fe</vt:lpwstr>
  </property>
  <property fmtid="{D5CDD505-2E9C-101B-9397-08002B2CF9AE}" pid="9" name="Shell SharePoint SAEF LegalEntity">
    <vt:lpwstr>4;#The Shell Petroleum Development Company Of Nigeria Limited|b482a97d-f8dd-41c8-ab1c-99b8408fd22e</vt:lpwstr>
  </property>
  <property fmtid="{D5CDD505-2E9C-101B-9397-08002B2CF9AE}" pid="10" name="Shell SharePoint SAEF BusinessUnitRegion">
    <vt:lpwstr>2;#Sub-Saharan Africa|9d13514c-804d-40ff-8e8a-f6825f62fb70</vt:lpwstr>
  </property>
  <property fmtid="{D5CDD505-2E9C-101B-9397-08002B2CF9AE}" pid="11" name="Shell SharePoint SAEF GlobalFunction">
    <vt:lpwstr>3;#Not Applicable|ddce64fb-3cb8-4cd9-8e3d-0fe554247fd1</vt:lpwstr>
  </property>
  <property fmtid="{D5CDD505-2E9C-101B-9397-08002B2CF9AE}" pid="12" name="Shell SharePoint SAEF WorkgroupID">
    <vt:lpwstr>5;#Upstream _ Single File Plan - 22022|d3ed65c1-761d-4a84-a678-924ffd6ed182</vt:lpwstr>
  </property>
  <property fmtid="{D5CDD505-2E9C-101B-9397-08002B2CF9AE}" pid="13" name="Shell SharePoint SAEF CountryOfJurisdiction">
    <vt:lpwstr>7;#NIGERIA|973e3eb3-a5f9-4712-a628-787e048af9f3</vt:lpwstr>
  </property>
  <property fmtid="{D5CDD505-2E9C-101B-9397-08002B2CF9AE}" pid="14" name="Shell SharePoint SAEF ExportControlClassification">
    <vt:lpwstr>9;#Non-US content - Non Controlled|2ac8835e-0587-4096-a6e2-1f68da1e6cb3</vt:lpwstr>
  </property>
  <property fmtid="{D5CDD505-2E9C-101B-9397-08002B2CF9AE}" pid="15" name="Shell SharePoint SAEF DocumentStatus">
    <vt:lpwstr>11;#Draft|1c86f377-7d91-4c95-bd5b-c18c83fe0aa5</vt:lpwstr>
  </property>
  <property fmtid="{D5CDD505-2E9C-101B-9397-08002B2CF9AE}" pid="16" name="Shell SharePoint SAEF Language">
    <vt:lpwstr>6;#English|bd3ad5ee-f0c3-40aa-8cc8-36ef09940af3</vt:lpwstr>
  </property>
  <property fmtid="{D5CDD505-2E9C-101B-9397-08002B2CF9AE}" pid="17" name="Shell SharePoint SAEF Business">
    <vt:lpwstr>1;#Upstream International|dabf15d9-4f75-4ed1-b8a1-a0c3e2a85888</vt:lpwstr>
  </property>
</Properties>
</file>