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wland.Ukpedor\Desktop\PNE Slides\"/>
    </mc:Choice>
  </mc:AlternateContent>
  <bookViews>
    <workbookView xWindow="0" yWindow="135" windowWidth="15600" windowHeight="9465" activeTab="1"/>
  </bookViews>
  <sheets>
    <sheet name="2016" sheetId="4" r:id="rId1"/>
    <sheet name="2017" sheetId="5" r:id="rId2"/>
    <sheet name="Sheet1" sheetId="1" r:id="rId3"/>
    <sheet name="Sheet2" sheetId="2" r:id="rId4"/>
    <sheet name="Sheet3" sheetId="3" r:id="rId5"/>
  </sheets>
  <calcPr calcId="171027"/>
  <fileRecoveryPr repairLoad="1"/>
</workbook>
</file>

<file path=xl/calcChain.xml><?xml version="1.0" encoding="utf-8"?>
<calcChain xmlns="http://schemas.openxmlformats.org/spreadsheetml/2006/main">
  <c r="K13" i="5" l="1"/>
  <c r="M13" i="5"/>
  <c r="F17" i="5" l="1"/>
  <c r="Y14" i="5" l="1"/>
  <c r="Y15" i="5"/>
  <c r="Y16" i="5"/>
  <c r="Y17" i="5"/>
  <c r="W14" i="5"/>
  <c r="W15" i="5"/>
  <c r="W16" i="5"/>
  <c r="W17" i="5"/>
  <c r="U14" i="5"/>
  <c r="U15" i="5"/>
  <c r="U16" i="5"/>
  <c r="U17" i="5"/>
  <c r="Y13" i="5"/>
  <c r="W13" i="5"/>
  <c r="U13" i="5"/>
  <c r="S14" i="5"/>
  <c r="S15" i="5"/>
  <c r="S16" i="5"/>
  <c r="S17" i="5"/>
  <c r="S13" i="5"/>
  <c r="Q14" i="5"/>
  <c r="Q15" i="5"/>
  <c r="Q16" i="5"/>
  <c r="Q17" i="5"/>
  <c r="Q13" i="5"/>
  <c r="O14" i="5"/>
  <c r="O15" i="5"/>
  <c r="O16" i="5"/>
  <c r="O17" i="5"/>
  <c r="O13" i="5"/>
  <c r="M14" i="5"/>
  <c r="M15" i="5"/>
  <c r="M16" i="5"/>
  <c r="M17" i="5"/>
  <c r="K14" i="5"/>
  <c r="K15" i="5"/>
  <c r="K16" i="5"/>
  <c r="K17" i="5"/>
  <c r="I14" i="5"/>
  <c r="I15" i="5"/>
  <c r="I16" i="5"/>
  <c r="I17" i="5"/>
  <c r="I13" i="5"/>
  <c r="G14" i="5"/>
  <c r="G15" i="5"/>
  <c r="G16" i="5"/>
  <c r="G17" i="5"/>
  <c r="G13" i="5"/>
  <c r="AB18" i="5"/>
  <c r="Z18" i="5"/>
  <c r="X18" i="5"/>
  <c r="V18" i="5"/>
  <c r="T18" i="5"/>
  <c r="R18" i="5"/>
  <c r="P18" i="5"/>
  <c r="N18" i="5"/>
  <c r="L18" i="5"/>
  <c r="J18" i="5"/>
  <c r="H18" i="5"/>
  <c r="F18" i="5"/>
  <c r="E17" i="5"/>
  <c r="AC17" i="5" s="1"/>
  <c r="E16" i="5"/>
  <c r="AA16" i="5" s="1"/>
  <c r="E15" i="5"/>
  <c r="AC15" i="5" s="1"/>
  <c r="E14" i="5"/>
  <c r="AA14" i="5" s="1"/>
  <c r="E13" i="5"/>
  <c r="AC13" i="5" s="1"/>
  <c r="AD28" i="4"/>
  <c r="AB28" i="4"/>
  <c r="Z28" i="4"/>
  <c r="X28" i="4"/>
  <c r="V28" i="4"/>
  <c r="T28" i="4"/>
  <c r="R28" i="4"/>
  <c r="P28" i="4"/>
  <c r="N28" i="4"/>
  <c r="L28" i="4"/>
  <c r="J28" i="4"/>
  <c r="H28" i="4"/>
  <c r="C32" i="4" s="1"/>
  <c r="AC27" i="4"/>
  <c r="G27" i="4"/>
  <c r="AE27" i="4" s="1"/>
  <c r="F27" i="4"/>
  <c r="AA27" i="4" s="1"/>
  <c r="AC26" i="4"/>
  <c r="AA26" i="4"/>
  <c r="Y26" i="4"/>
  <c r="S26" i="4"/>
  <c r="Q26" i="4"/>
  <c r="K26" i="4"/>
  <c r="I26" i="4"/>
  <c r="G26" i="4"/>
  <c r="AE26" i="4" s="1"/>
  <c r="F26" i="4"/>
  <c r="W26" i="4" s="1"/>
  <c r="AC25" i="4"/>
  <c r="G25" i="4"/>
  <c r="AE25" i="4" s="1"/>
  <c r="F25" i="4"/>
  <c r="AA25" i="4" s="1"/>
  <c r="AC24" i="4"/>
  <c r="AA24" i="4"/>
  <c r="Y24" i="4"/>
  <c r="S24" i="4"/>
  <c r="Q24" i="4"/>
  <c r="K24" i="4"/>
  <c r="I24" i="4"/>
  <c r="G24" i="4"/>
  <c r="AE24" i="4" s="1"/>
  <c r="F24" i="4"/>
  <c r="W24" i="4" s="1"/>
  <c r="AC23" i="4"/>
  <c r="AC28" i="4" s="1"/>
  <c r="G23" i="4"/>
  <c r="AE23" i="4" s="1"/>
  <c r="F23" i="4"/>
  <c r="AA23" i="4" s="1"/>
  <c r="AA28" i="4" s="1"/>
  <c r="C22" i="5" l="1"/>
  <c r="W18" i="5"/>
  <c r="Y18" i="5"/>
  <c r="AA13" i="5"/>
  <c r="AA18" i="5" s="1"/>
  <c r="I18" i="5"/>
  <c r="AA15" i="5"/>
  <c r="AA17" i="5"/>
  <c r="AC14" i="5"/>
  <c r="AC16" i="5"/>
  <c r="G18" i="5"/>
  <c r="AE28" i="4"/>
  <c r="M23" i="4"/>
  <c r="U23" i="4"/>
  <c r="M25" i="4"/>
  <c r="U25" i="4"/>
  <c r="M27" i="4"/>
  <c r="U27" i="4"/>
  <c r="O23" i="4"/>
  <c r="W23" i="4"/>
  <c r="O25" i="4"/>
  <c r="W25" i="4"/>
  <c r="O27" i="4"/>
  <c r="W27" i="4"/>
  <c r="I23" i="4"/>
  <c r="Q23" i="4"/>
  <c r="Y23" i="4"/>
  <c r="Y28" i="4" s="1"/>
  <c r="M24" i="4"/>
  <c r="U24" i="4"/>
  <c r="I25" i="4"/>
  <c r="Q25" i="4"/>
  <c r="Y25" i="4"/>
  <c r="M26" i="4"/>
  <c r="U26" i="4"/>
  <c r="I27" i="4"/>
  <c r="Q27" i="4"/>
  <c r="Y27" i="4"/>
  <c r="K23" i="4"/>
  <c r="K28" i="4" s="1"/>
  <c r="S23" i="4"/>
  <c r="S28" i="4" s="1"/>
  <c r="O24" i="4"/>
  <c r="K25" i="4"/>
  <c r="S25" i="4"/>
  <c r="O26" i="4"/>
  <c r="K27" i="4"/>
  <c r="S27" i="4"/>
  <c r="C32" i="1"/>
  <c r="AD28" i="1"/>
  <c r="AB28" i="1"/>
  <c r="Z28" i="1"/>
  <c r="X28" i="1"/>
  <c r="V28" i="1"/>
  <c r="T28" i="1"/>
  <c r="R28" i="1"/>
  <c r="P28" i="1"/>
  <c r="N28" i="1"/>
  <c r="L28" i="1"/>
  <c r="J28" i="1"/>
  <c r="H28" i="1"/>
  <c r="AC18" i="5" l="1"/>
  <c r="Q18" i="5"/>
  <c r="O18" i="5"/>
  <c r="S18" i="5"/>
  <c r="K18" i="5"/>
  <c r="U18" i="5"/>
  <c r="M18" i="5"/>
  <c r="O28" i="4"/>
  <c r="Q28" i="4"/>
  <c r="U28" i="4"/>
  <c r="I28" i="4"/>
  <c r="C30" i="4" s="1"/>
  <c r="M28" i="4"/>
  <c r="W28" i="4"/>
  <c r="G24" i="1"/>
  <c r="AE24" i="1" s="1"/>
  <c r="G25" i="1"/>
  <c r="AE25" i="1" s="1"/>
  <c r="G26" i="1"/>
  <c r="AC26" i="1" s="1"/>
  <c r="G27" i="1"/>
  <c r="AE27" i="1" s="1"/>
  <c r="G23" i="1"/>
  <c r="F23" i="1"/>
  <c r="AA23" i="1" s="1"/>
  <c r="C20" i="5" l="1"/>
  <c r="AE23" i="1"/>
  <c r="AC23" i="1"/>
  <c r="AC25" i="1"/>
  <c r="AC27" i="1"/>
  <c r="AE26" i="1"/>
  <c r="AC24" i="1"/>
  <c r="F25" i="1"/>
  <c r="F24" i="1"/>
  <c r="K24" i="1" s="1"/>
  <c r="F26" i="1"/>
  <c r="F27" i="1"/>
  <c r="AA27" i="1" s="1"/>
  <c r="K25" i="1" l="1"/>
  <c r="AA25" i="1"/>
  <c r="K26" i="1"/>
  <c r="AA26" i="1"/>
  <c r="I24" i="1"/>
  <c r="AA24" i="1"/>
  <c r="Y27" i="1"/>
  <c r="U27" i="1"/>
  <c r="Q27" i="1"/>
  <c r="M27" i="1"/>
  <c r="S27" i="1"/>
  <c r="W27" i="1"/>
  <c r="O27" i="1"/>
  <c r="I27" i="1"/>
  <c r="Y26" i="1"/>
  <c r="Q26" i="1"/>
  <c r="W26" i="1"/>
  <c r="S26" i="1"/>
  <c r="O26" i="1"/>
  <c r="U26" i="1"/>
  <c r="M26" i="1"/>
  <c r="I26" i="1"/>
  <c r="K27" i="1"/>
  <c r="I25" i="1"/>
  <c r="W25" i="1"/>
  <c r="O25" i="1"/>
  <c r="Y25" i="1"/>
  <c r="Q25" i="1"/>
  <c r="S25" i="1"/>
  <c r="U25" i="1"/>
  <c r="M25" i="1"/>
  <c r="Y24" i="1"/>
  <c r="W24" i="1"/>
  <c r="U24" i="1"/>
  <c r="S24" i="1"/>
  <c r="Q24" i="1"/>
  <c r="O24" i="1"/>
  <c r="M24" i="1"/>
  <c r="S23" i="1"/>
  <c r="Y23" i="1"/>
  <c r="Q23" i="1"/>
  <c r="W23" i="1"/>
  <c r="O23" i="1"/>
  <c r="U23" i="1"/>
  <c r="M23" i="1"/>
  <c r="K23" i="1"/>
  <c r="I23" i="1"/>
  <c r="K28" i="1" l="1"/>
  <c r="U28" i="1"/>
  <c r="I28" i="1"/>
  <c r="W28" i="1"/>
  <c r="Y28" i="1"/>
  <c r="AE28" i="1"/>
  <c r="Q28" i="1"/>
  <c r="S28" i="1"/>
  <c r="AA28" i="1"/>
  <c r="O28" i="1"/>
  <c r="M28" i="1"/>
  <c r="AC28" i="1"/>
  <c r="C30" i="1" l="1"/>
</calcChain>
</file>

<file path=xl/sharedStrings.xml><?xml version="1.0" encoding="utf-8"?>
<sst xmlns="http://schemas.openxmlformats.org/spreadsheetml/2006/main" count="172" uniqueCount="39">
  <si>
    <t>GUESTHOUSE</t>
  </si>
  <si>
    <t>HOTEL</t>
  </si>
  <si>
    <t>MONTH</t>
  </si>
  <si>
    <t>JAN</t>
  </si>
  <si>
    <t>MAR</t>
  </si>
  <si>
    <t>APR</t>
  </si>
  <si>
    <t>MAY</t>
  </si>
  <si>
    <t>JUNE</t>
  </si>
  <si>
    <t>FEB</t>
  </si>
  <si>
    <t>Room Type</t>
  </si>
  <si>
    <t>Feb</t>
  </si>
  <si>
    <t>Mar</t>
  </si>
  <si>
    <t>Apr</t>
  </si>
  <si>
    <t>May</t>
  </si>
  <si>
    <t>June</t>
  </si>
  <si>
    <t>Extension Block</t>
  </si>
  <si>
    <t>Block C</t>
  </si>
  <si>
    <t>Utilization per room Type</t>
  </si>
  <si>
    <t>Main Block</t>
  </si>
  <si>
    <t>Ikang Street</t>
  </si>
  <si>
    <t>GH Rate</t>
  </si>
  <si>
    <t xml:space="preserve">Hotel Rate </t>
  </si>
  <si>
    <t>Savings</t>
  </si>
  <si>
    <t xml:space="preserve">Jan </t>
  </si>
  <si>
    <t>Nights</t>
  </si>
  <si>
    <t>Diff</t>
  </si>
  <si>
    <t>Total  Savings</t>
  </si>
  <si>
    <t>July</t>
  </si>
  <si>
    <t>August</t>
  </si>
  <si>
    <t>September</t>
  </si>
  <si>
    <t>October</t>
  </si>
  <si>
    <t>November</t>
  </si>
  <si>
    <t>December</t>
  </si>
  <si>
    <t>Total Savings YTD</t>
  </si>
  <si>
    <t>Chalets</t>
  </si>
  <si>
    <t>Golden Tulip and Swiss International Hotels' rates used for computation</t>
  </si>
  <si>
    <t>New Diff.</t>
  </si>
  <si>
    <t>Rev Rate (Nov16)</t>
  </si>
  <si>
    <t>No. of GH Nights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</si>
</sst>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Fill="1" applyBorder="1"/>
    <xf numFmtId="43" fontId="0" fillId="0" borderId="0" xfId="1" applyFont="1"/>
    <xf numFmtId="43" fontId="0" fillId="0" borderId="1" xfId="1" applyFont="1" applyBorder="1"/>
    <xf numFmtId="43" fontId="1" fillId="0" borderId="1" xfId="1" applyFont="1" applyBorder="1" applyAlignment="1">
      <alignment horizontal="center"/>
    </xf>
    <xf numFmtId="43" fontId="1" fillId="0" borderId="1" xfId="1" applyFont="1" applyBorder="1"/>
    <xf numFmtId="43" fontId="3" fillId="0" borderId="1" xfId="1" applyFont="1" applyBorder="1"/>
    <xf numFmtId="43" fontId="0" fillId="0" borderId="0" xfId="1" applyFont="1" applyBorder="1"/>
    <xf numFmtId="0" fontId="1" fillId="0" borderId="0" xfId="0" applyFont="1" applyFill="1" applyBorder="1"/>
    <xf numFmtId="0" fontId="0" fillId="0" borderId="0" xfId="0" applyBorder="1"/>
    <xf numFmtId="43" fontId="0" fillId="3" borderId="0" xfId="1" applyFont="1" applyFill="1" applyBorder="1"/>
    <xf numFmtId="0" fontId="0" fillId="4" borderId="1" xfId="0" applyFill="1" applyBorder="1"/>
    <xf numFmtId="0" fontId="1" fillId="5" borderId="2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43" fontId="1" fillId="0" borderId="0" xfId="1" applyFont="1"/>
    <xf numFmtId="43" fontId="1" fillId="5" borderId="5" xfId="1" applyFont="1" applyFill="1" applyBorder="1" applyAlignment="1">
      <alignment horizontal="left"/>
    </xf>
    <xf numFmtId="43" fontId="1" fillId="0" borderId="2" xfId="1" applyFont="1" applyBorder="1" applyAlignment="1">
      <alignment horizontal="center"/>
    </xf>
    <xf numFmtId="43" fontId="1" fillId="5" borderId="2" xfId="1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164" fontId="0" fillId="0" borderId="1" xfId="1" applyNumberFormat="1" applyFont="1" applyBorder="1"/>
    <xf numFmtId="164" fontId="1" fillId="0" borderId="1" xfId="1" applyNumberFormat="1" applyFont="1" applyBorder="1"/>
    <xf numFmtId="164" fontId="1" fillId="0" borderId="0" xfId="1" applyNumberFormat="1" applyFont="1"/>
    <xf numFmtId="0" fontId="0" fillId="0" borderId="6" xfId="0" applyBorder="1"/>
    <xf numFmtId="0" fontId="0" fillId="0" borderId="7" xfId="0" applyFill="1" applyBorder="1"/>
    <xf numFmtId="0" fontId="0" fillId="0" borderId="8" xfId="0" applyFill="1" applyBorder="1"/>
    <xf numFmtId="0" fontId="4" fillId="0" borderId="6" xfId="2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5" borderId="2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E34"/>
  <sheetViews>
    <sheetView topLeftCell="A10" workbookViewId="0">
      <selection activeCell="D25" sqref="D25"/>
    </sheetView>
  </sheetViews>
  <sheetFormatPr defaultRowHeight="15" x14ac:dyDescent="0.25"/>
  <cols>
    <col min="2" max="2" width="20" customWidth="1"/>
    <col min="3" max="3" width="15.28515625" style="8" bestFit="1" customWidth="1"/>
    <col min="4" max="4" width="15.28515625" style="8" customWidth="1"/>
    <col min="5" max="5" width="15.85546875" style="8" customWidth="1"/>
    <col min="6" max="7" width="13.28515625" style="8" customWidth="1"/>
    <col min="8" max="8" width="9.42578125" customWidth="1"/>
    <col min="9" max="9" width="14.28515625" style="8" bestFit="1" customWidth="1"/>
    <col min="10" max="10" width="10.5703125" customWidth="1"/>
    <col min="11" max="11" width="14.28515625" style="8" bestFit="1" customWidth="1"/>
    <col min="13" max="13" width="14.28515625" style="8" bestFit="1" customWidth="1"/>
    <col min="15" max="15" width="14.28515625" style="8" bestFit="1" customWidth="1"/>
    <col min="17" max="17" width="14.28515625" style="8" bestFit="1" customWidth="1"/>
    <col min="19" max="19" width="14.28515625" style="8" bestFit="1" customWidth="1"/>
    <col min="21" max="21" width="14.28515625" style="8" bestFit="1" customWidth="1"/>
    <col min="23" max="23" width="14.28515625" style="8" bestFit="1" customWidth="1"/>
    <col min="25" max="25" width="14.28515625" style="8" bestFit="1" customWidth="1"/>
    <col min="27" max="27" width="14.28515625" style="8" bestFit="1" customWidth="1"/>
    <col min="29" max="29" width="14.28515625" style="8" bestFit="1" customWidth="1"/>
    <col min="30" max="30" width="9.5703125" bestFit="1" customWidth="1"/>
    <col min="31" max="31" width="14.28515625" style="8" bestFit="1" customWidth="1"/>
  </cols>
  <sheetData>
    <row r="6" spans="2:13" x14ac:dyDescent="0.25">
      <c r="B6" s="1" t="s">
        <v>2</v>
      </c>
      <c r="C6" s="17" t="s">
        <v>0</v>
      </c>
      <c r="D6" s="17"/>
      <c r="E6" s="2" t="s">
        <v>1</v>
      </c>
      <c r="F6" s="13"/>
      <c r="G6" s="13"/>
      <c r="H6" s="15"/>
      <c r="I6" s="16"/>
      <c r="J6" s="15"/>
      <c r="K6" s="13"/>
      <c r="M6" s="13"/>
    </row>
    <row r="7" spans="2:13" x14ac:dyDescent="0.25">
      <c r="B7" s="1"/>
      <c r="C7" s="17"/>
      <c r="D7" s="17"/>
      <c r="E7" s="2"/>
      <c r="F7" s="13"/>
      <c r="G7" s="13"/>
      <c r="H7" s="15"/>
      <c r="I7" s="13"/>
      <c r="J7" s="15"/>
      <c r="K7" s="13"/>
      <c r="M7" s="13"/>
    </row>
    <row r="8" spans="2:13" x14ac:dyDescent="0.25">
      <c r="B8" s="1" t="s">
        <v>3</v>
      </c>
      <c r="C8" s="17">
        <v>1501</v>
      </c>
      <c r="D8" s="17"/>
      <c r="E8" s="2">
        <v>3704</v>
      </c>
      <c r="F8" s="13"/>
      <c r="G8" s="13"/>
      <c r="H8" s="15"/>
      <c r="I8" s="13"/>
      <c r="J8" s="15"/>
      <c r="K8" s="13"/>
      <c r="M8" s="13"/>
    </row>
    <row r="9" spans="2:13" x14ac:dyDescent="0.25">
      <c r="B9" s="1" t="s">
        <v>8</v>
      </c>
      <c r="C9" s="17">
        <v>1650</v>
      </c>
      <c r="D9" s="17"/>
      <c r="E9" s="2">
        <v>5313</v>
      </c>
      <c r="F9" s="13"/>
      <c r="G9" s="13"/>
      <c r="H9" s="15"/>
      <c r="I9" s="13"/>
      <c r="J9" s="15"/>
      <c r="K9" s="13"/>
      <c r="M9" s="13"/>
    </row>
    <row r="10" spans="2:13" x14ac:dyDescent="0.25">
      <c r="B10" s="1" t="s">
        <v>4</v>
      </c>
      <c r="C10" s="17">
        <v>1698</v>
      </c>
      <c r="D10" s="17"/>
      <c r="E10" s="2">
        <v>4746</v>
      </c>
      <c r="F10" s="13"/>
      <c r="G10" s="13"/>
      <c r="H10" s="15"/>
      <c r="I10" s="13"/>
      <c r="J10" s="15"/>
      <c r="K10" s="13"/>
      <c r="M10" s="13"/>
    </row>
    <row r="11" spans="2:13" x14ac:dyDescent="0.25">
      <c r="B11" s="1" t="s">
        <v>5</v>
      </c>
      <c r="C11" s="17">
        <v>2195</v>
      </c>
      <c r="D11" s="17"/>
      <c r="E11" s="2">
        <v>4898</v>
      </c>
      <c r="F11" s="13"/>
      <c r="G11" s="13"/>
      <c r="H11" s="15"/>
      <c r="I11" s="13"/>
      <c r="J11" s="15"/>
      <c r="K11" s="13"/>
      <c r="M11" s="13"/>
    </row>
    <row r="12" spans="2:13" x14ac:dyDescent="0.25">
      <c r="B12" s="1" t="s">
        <v>6</v>
      </c>
      <c r="C12" s="17">
        <v>1866</v>
      </c>
      <c r="D12" s="17"/>
      <c r="E12" s="2">
        <v>5371</v>
      </c>
      <c r="F12" s="13"/>
      <c r="G12" s="13"/>
      <c r="H12" s="15"/>
      <c r="I12" s="13"/>
      <c r="J12" s="15"/>
      <c r="K12" s="13"/>
      <c r="M12" s="13"/>
    </row>
    <row r="13" spans="2:13" x14ac:dyDescent="0.25">
      <c r="B13" s="1" t="s">
        <v>7</v>
      </c>
      <c r="C13" s="17">
        <v>1382</v>
      </c>
      <c r="D13" s="17"/>
      <c r="E13" s="2">
        <v>4473</v>
      </c>
      <c r="F13" s="13"/>
      <c r="G13" s="13"/>
      <c r="H13" s="15"/>
      <c r="I13" s="13"/>
      <c r="J13" s="15"/>
      <c r="K13" s="13"/>
      <c r="M13" s="13"/>
    </row>
    <row r="14" spans="2:13" x14ac:dyDescent="0.25">
      <c r="E14"/>
    </row>
    <row r="18" spans="2:31" x14ac:dyDescent="0.25">
      <c r="B18" s="35" t="s">
        <v>17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7"/>
      <c r="T18" s="24"/>
      <c r="U18" s="25"/>
      <c r="V18" s="25"/>
      <c r="W18" s="25"/>
      <c r="X18" s="25"/>
      <c r="Y18" s="21"/>
      <c r="Z18" s="25"/>
      <c r="AA18" s="21"/>
      <c r="AB18" s="25"/>
      <c r="AC18" s="23"/>
      <c r="AD18" s="25"/>
      <c r="AE18" s="21"/>
    </row>
    <row r="21" spans="2:31" s="6" customFormat="1" x14ac:dyDescent="0.25">
      <c r="B21" s="5" t="s">
        <v>9</v>
      </c>
      <c r="C21" s="10" t="s">
        <v>20</v>
      </c>
      <c r="D21" s="10" t="s">
        <v>37</v>
      </c>
      <c r="E21" s="10" t="s">
        <v>21</v>
      </c>
      <c r="F21" s="10" t="s">
        <v>25</v>
      </c>
      <c r="G21" s="22" t="s">
        <v>36</v>
      </c>
      <c r="H21" s="33" t="s">
        <v>23</v>
      </c>
      <c r="I21" s="34"/>
      <c r="J21" s="33" t="s">
        <v>10</v>
      </c>
      <c r="K21" s="34"/>
      <c r="L21" s="33" t="s">
        <v>11</v>
      </c>
      <c r="M21" s="34"/>
      <c r="N21" s="33" t="s">
        <v>12</v>
      </c>
      <c r="O21" s="34"/>
      <c r="P21" s="33" t="s">
        <v>13</v>
      </c>
      <c r="Q21" s="34"/>
      <c r="R21" s="33" t="s">
        <v>14</v>
      </c>
      <c r="S21" s="34"/>
      <c r="T21" s="33" t="s">
        <v>27</v>
      </c>
      <c r="U21" s="34"/>
      <c r="V21" s="33" t="s">
        <v>28</v>
      </c>
      <c r="W21" s="34"/>
      <c r="X21" s="33" t="s">
        <v>29</v>
      </c>
      <c r="Y21" s="34"/>
      <c r="Z21" s="33" t="s">
        <v>30</v>
      </c>
      <c r="AA21" s="34"/>
      <c r="AB21" s="33" t="s">
        <v>31</v>
      </c>
      <c r="AC21" s="34"/>
      <c r="AD21" s="33" t="s">
        <v>32</v>
      </c>
      <c r="AE21" s="34"/>
    </row>
    <row r="22" spans="2:31" s="6" customFormat="1" x14ac:dyDescent="0.25">
      <c r="B22" s="5"/>
      <c r="C22" s="10"/>
      <c r="D22" s="10"/>
      <c r="E22" s="10"/>
      <c r="F22" s="10"/>
      <c r="G22" s="10"/>
      <c r="H22" s="5" t="s">
        <v>24</v>
      </c>
      <c r="I22" s="10" t="s">
        <v>22</v>
      </c>
      <c r="J22" s="5" t="s">
        <v>24</v>
      </c>
      <c r="K22" s="10" t="s">
        <v>22</v>
      </c>
      <c r="L22" s="5" t="s">
        <v>24</v>
      </c>
      <c r="M22" s="10" t="s">
        <v>22</v>
      </c>
      <c r="N22" s="5" t="s">
        <v>24</v>
      </c>
      <c r="O22" s="10" t="s">
        <v>22</v>
      </c>
      <c r="P22" s="5" t="s">
        <v>24</v>
      </c>
      <c r="Q22" s="10" t="s">
        <v>22</v>
      </c>
      <c r="R22" s="5" t="s">
        <v>24</v>
      </c>
      <c r="S22" s="10" t="s">
        <v>22</v>
      </c>
      <c r="T22" s="5" t="s">
        <v>24</v>
      </c>
      <c r="U22" s="10" t="s">
        <v>22</v>
      </c>
      <c r="V22" s="5" t="s">
        <v>24</v>
      </c>
      <c r="W22" s="10" t="s">
        <v>22</v>
      </c>
      <c r="X22" s="5" t="s">
        <v>24</v>
      </c>
      <c r="Y22" s="10" t="s">
        <v>22</v>
      </c>
      <c r="Z22" s="5" t="s">
        <v>24</v>
      </c>
      <c r="AA22" s="10" t="s">
        <v>22</v>
      </c>
      <c r="AB22" s="5" t="s">
        <v>24</v>
      </c>
      <c r="AC22" s="10" t="s">
        <v>22</v>
      </c>
      <c r="AD22" s="5" t="s">
        <v>24</v>
      </c>
      <c r="AE22" s="10" t="s">
        <v>22</v>
      </c>
    </row>
    <row r="23" spans="2:31" x14ac:dyDescent="0.25">
      <c r="B23" s="1" t="s">
        <v>34</v>
      </c>
      <c r="C23" s="12">
        <v>59400</v>
      </c>
      <c r="D23" s="12">
        <v>45000</v>
      </c>
      <c r="E23" s="12">
        <v>86500</v>
      </c>
      <c r="F23" s="12">
        <f>E23-C23</f>
        <v>27100</v>
      </c>
      <c r="G23" s="12">
        <f>E23-D23</f>
        <v>41500</v>
      </c>
      <c r="H23" s="26">
        <v>117</v>
      </c>
      <c r="I23" s="12">
        <f>F23*H23</f>
        <v>3170700</v>
      </c>
      <c r="J23" s="26">
        <v>133</v>
      </c>
      <c r="K23" s="12">
        <f>F23*J23</f>
        <v>3604300</v>
      </c>
      <c r="L23" s="26">
        <v>113</v>
      </c>
      <c r="M23" s="12">
        <f>F23*L23</f>
        <v>3062300</v>
      </c>
      <c r="N23" s="26">
        <v>133</v>
      </c>
      <c r="O23" s="12">
        <f>F23*N23</f>
        <v>3604300</v>
      </c>
      <c r="P23" s="26">
        <v>142</v>
      </c>
      <c r="Q23" s="12">
        <f>F23*P23</f>
        <v>3848200</v>
      </c>
      <c r="R23" s="26">
        <v>130</v>
      </c>
      <c r="S23" s="12">
        <f>F23*R23</f>
        <v>3523000</v>
      </c>
      <c r="T23" s="26">
        <v>112</v>
      </c>
      <c r="U23" s="12">
        <f>F23*T23</f>
        <v>3035200</v>
      </c>
      <c r="V23" s="26">
        <v>120</v>
      </c>
      <c r="W23" s="12">
        <f>F23*V23</f>
        <v>3252000</v>
      </c>
      <c r="X23" s="26">
        <v>125</v>
      </c>
      <c r="Y23" s="12">
        <f>F23*X23</f>
        <v>3387500</v>
      </c>
      <c r="Z23" s="26">
        <v>112</v>
      </c>
      <c r="AA23" s="12">
        <f>F23*Z23</f>
        <v>3035200</v>
      </c>
      <c r="AB23" s="26">
        <v>71</v>
      </c>
      <c r="AC23" s="12">
        <f>G23*AB23</f>
        <v>2946500</v>
      </c>
      <c r="AD23" s="26">
        <v>95</v>
      </c>
      <c r="AE23" s="12">
        <f>G23*AD23</f>
        <v>3942500</v>
      </c>
    </row>
    <row r="24" spans="2:31" x14ac:dyDescent="0.25">
      <c r="B24" s="1" t="s">
        <v>18</v>
      </c>
      <c r="C24" s="12">
        <v>43400</v>
      </c>
      <c r="D24" s="12">
        <v>30000</v>
      </c>
      <c r="E24" s="12">
        <v>39482.839999999997</v>
      </c>
      <c r="F24" s="12">
        <f>E24-C24</f>
        <v>-3917.1600000000035</v>
      </c>
      <c r="G24" s="12">
        <f t="shared" ref="G24:G27" si="0">E24-D24</f>
        <v>9482.8399999999965</v>
      </c>
      <c r="H24" s="26">
        <v>242</v>
      </c>
      <c r="I24" s="12">
        <f>F24*H24</f>
        <v>-947952.7200000009</v>
      </c>
      <c r="J24" s="26">
        <v>290</v>
      </c>
      <c r="K24" s="12">
        <f t="shared" ref="K24:K27" si="1">F24*J24</f>
        <v>-1135976.4000000011</v>
      </c>
      <c r="L24" s="26">
        <v>285</v>
      </c>
      <c r="M24" s="12">
        <f t="shared" ref="M24:M27" si="2">F24*L24</f>
        <v>-1116390.600000001</v>
      </c>
      <c r="N24" s="26">
        <v>301</v>
      </c>
      <c r="O24" s="12">
        <f t="shared" ref="O24:O27" si="3">F24*N24</f>
        <v>-1179065.1600000011</v>
      </c>
      <c r="P24" s="26">
        <v>296</v>
      </c>
      <c r="Q24" s="12">
        <f t="shared" ref="Q24:Q27" si="4">F24*P24</f>
        <v>-1159479.360000001</v>
      </c>
      <c r="R24" s="26">
        <v>308</v>
      </c>
      <c r="S24" s="12">
        <f t="shared" ref="S24:S27" si="5">F24*R24</f>
        <v>-1206485.2800000012</v>
      </c>
      <c r="T24" s="26">
        <v>309</v>
      </c>
      <c r="U24" s="12">
        <f t="shared" ref="U24:U27" si="6">F24*T24</f>
        <v>-1210402.4400000011</v>
      </c>
      <c r="V24" s="26">
        <v>320</v>
      </c>
      <c r="W24" s="12">
        <f t="shared" ref="W24:W27" si="7">F24*V24</f>
        <v>-1253491.2000000011</v>
      </c>
      <c r="X24" s="26">
        <v>306</v>
      </c>
      <c r="Y24" s="12">
        <f t="shared" ref="Y24:Y27" si="8">F24*X24</f>
        <v>-1198650.9600000011</v>
      </c>
      <c r="Z24" s="26">
        <v>301</v>
      </c>
      <c r="AA24" s="12">
        <f t="shared" ref="AA24:AA27" si="9">F24*Z24</f>
        <v>-1179065.1600000011</v>
      </c>
      <c r="AB24" s="26">
        <v>292</v>
      </c>
      <c r="AC24" s="12">
        <f t="shared" ref="AC24:AC27" si="10">G24*AB24</f>
        <v>2768989.2799999989</v>
      </c>
      <c r="AD24" s="26">
        <v>248</v>
      </c>
      <c r="AE24" s="12">
        <f t="shared" ref="AE24:AE27" si="11">G24*AD24</f>
        <v>2351744.3199999994</v>
      </c>
    </row>
    <row r="25" spans="2:31" x14ac:dyDescent="0.25">
      <c r="B25" s="1" t="s">
        <v>15</v>
      </c>
      <c r="C25" s="12">
        <v>43400</v>
      </c>
      <c r="D25" s="12">
        <v>30000</v>
      </c>
      <c r="E25" s="12">
        <v>39482.839999999997</v>
      </c>
      <c r="F25" s="12">
        <f>E25-C25</f>
        <v>-3917.1600000000035</v>
      </c>
      <c r="G25" s="12">
        <f t="shared" si="0"/>
        <v>9482.8399999999965</v>
      </c>
      <c r="H25" s="26">
        <v>328</v>
      </c>
      <c r="I25" s="12">
        <f t="shared" ref="I25:I27" si="12">F25*H25</f>
        <v>-1284828.4800000011</v>
      </c>
      <c r="J25" s="26">
        <v>387</v>
      </c>
      <c r="K25" s="12">
        <f>F25*J25</f>
        <v>-1515940.9200000013</v>
      </c>
      <c r="L25" s="26">
        <v>424</v>
      </c>
      <c r="M25" s="12">
        <f t="shared" si="2"/>
        <v>-1660875.8400000015</v>
      </c>
      <c r="N25" s="26">
        <v>443</v>
      </c>
      <c r="O25" s="12">
        <f t="shared" si="3"/>
        <v>-1735301.8800000015</v>
      </c>
      <c r="P25" s="26">
        <v>476</v>
      </c>
      <c r="Q25" s="12">
        <f t="shared" si="4"/>
        <v>-1864568.1600000015</v>
      </c>
      <c r="R25" s="26">
        <v>455</v>
      </c>
      <c r="S25" s="12">
        <f t="shared" si="5"/>
        <v>-1782307.8000000017</v>
      </c>
      <c r="T25" s="26">
        <v>373</v>
      </c>
      <c r="U25" s="12">
        <f t="shared" si="6"/>
        <v>-1461100.6800000013</v>
      </c>
      <c r="V25" s="26">
        <v>470</v>
      </c>
      <c r="W25" s="12">
        <f t="shared" si="7"/>
        <v>-1841065.2000000016</v>
      </c>
      <c r="X25" s="26">
        <v>440</v>
      </c>
      <c r="Y25" s="12">
        <f t="shared" si="8"/>
        <v>-1723550.4000000015</v>
      </c>
      <c r="Z25" s="26">
        <v>328</v>
      </c>
      <c r="AA25" s="12">
        <f t="shared" si="9"/>
        <v>-1284828.4800000011</v>
      </c>
      <c r="AB25" s="26">
        <v>407</v>
      </c>
      <c r="AC25" s="12">
        <f t="shared" si="10"/>
        <v>3859515.8799999985</v>
      </c>
      <c r="AD25" s="26">
        <v>365</v>
      </c>
      <c r="AE25" s="12">
        <f t="shared" si="11"/>
        <v>3461236.5999999987</v>
      </c>
    </row>
    <row r="26" spans="2:31" x14ac:dyDescent="0.25">
      <c r="B26" s="1" t="s">
        <v>16</v>
      </c>
      <c r="C26" s="12">
        <v>24900</v>
      </c>
      <c r="D26" s="12">
        <v>13000</v>
      </c>
      <c r="E26" s="12">
        <v>39482.839999999997</v>
      </c>
      <c r="F26" s="12">
        <f>E26-C26</f>
        <v>14582.839999999997</v>
      </c>
      <c r="G26" s="12">
        <f t="shared" si="0"/>
        <v>26482.839999999997</v>
      </c>
      <c r="H26" s="26">
        <v>232</v>
      </c>
      <c r="I26" s="12">
        <f t="shared" si="12"/>
        <v>3383218.879999999</v>
      </c>
      <c r="J26" s="26">
        <v>339</v>
      </c>
      <c r="K26" s="12">
        <f t="shared" si="1"/>
        <v>4943582.7599999988</v>
      </c>
      <c r="L26" s="26">
        <v>378</v>
      </c>
      <c r="M26" s="12">
        <f t="shared" si="2"/>
        <v>5512313.5199999986</v>
      </c>
      <c r="N26" s="26">
        <v>371</v>
      </c>
      <c r="O26" s="12">
        <f t="shared" si="3"/>
        <v>5410233.6399999987</v>
      </c>
      <c r="P26" s="26">
        <v>355</v>
      </c>
      <c r="Q26" s="12">
        <f t="shared" si="4"/>
        <v>5176908.1999999983</v>
      </c>
      <c r="R26" s="26">
        <v>398</v>
      </c>
      <c r="S26" s="12">
        <f t="shared" si="5"/>
        <v>5803970.3199999984</v>
      </c>
      <c r="T26" s="26">
        <v>385</v>
      </c>
      <c r="U26" s="12">
        <f t="shared" si="6"/>
        <v>5614393.3999999985</v>
      </c>
      <c r="V26" s="26">
        <v>414</v>
      </c>
      <c r="W26" s="12">
        <f t="shared" si="7"/>
        <v>6037295.7599999988</v>
      </c>
      <c r="X26" s="26">
        <v>390</v>
      </c>
      <c r="Y26" s="12">
        <f t="shared" si="8"/>
        <v>5687307.5999999987</v>
      </c>
      <c r="Z26" s="26">
        <v>390</v>
      </c>
      <c r="AA26" s="12">
        <f t="shared" si="9"/>
        <v>5687307.5999999987</v>
      </c>
      <c r="AB26" s="26">
        <v>378</v>
      </c>
      <c r="AC26" s="12">
        <f t="shared" si="10"/>
        <v>10010513.52</v>
      </c>
      <c r="AD26" s="26">
        <v>388</v>
      </c>
      <c r="AE26" s="12">
        <f t="shared" si="11"/>
        <v>10275341.919999998</v>
      </c>
    </row>
    <row r="27" spans="2:31" x14ac:dyDescent="0.25">
      <c r="B27" s="1" t="s">
        <v>19</v>
      </c>
      <c r="C27" s="12">
        <v>20750</v>
      </c>
      <c r="D27" s="12">
        <v>11750</v>
      </c>
      <c r="E27" s="12">
        <v>39482.839999999997</v>
      </c>
      <c r="F27" s="12">
        <f>E27-C27</f>
        <v>18732.839999999997</v>
      </c>
      <c r="G27" s="12">
        <f t="shared" si="0"/>
        <v>27732.839999999997</v>
      </c>
      <c r="H27" s="26">
        <v>582</v>
      </c>
      <c r="I27" s="12">
        <f t="shared" si="12"/>
        <v>10902512.879999997</v>
      </c>
      <c r="J27" s="26">
        <v>501</v>
      </c>
      <c r="K27" s="12">
        <f t="shared" si="1"/>
        <v>9385152.839999998</v>
      </c>
      <c r="L27" s="26">
        <v>498</v>
      </c>
      <c r="M27" s="12">
        <f t="shared" si="2"/>
        <v>9328954.3199999984</v>
      </c>
      <c r="N27" s="26">
        <v>947</v>
      </c>
      <c r="O27" s="12">
        <f t="shared" si="3"/>
        <v>17739999.479999997</v>
      </c>
      <c r="P27" s="26">
        <v>597</v>
      </c>
      <c r="Q27" s="12">
        <f t="shared" si="4"/>
        <v>11183505.479999999</v>
      </c>
      <c r="R27" s="26">
        <v>958</v>
      </c>
      <c r="S27" s="12">
        <f t="shared" si="5"/>
        <v>17946060.719999995</v>
      </c>
      <c r="T27" s="26">
        <v>1550</v>
      </c>
      <c r="U27" s="12">
        <f t="shared" si="6"/>
        <v>29035901.999999996</v>
      </c>
      <c r="V27" s="26">
        <v>1973</v>
      </c>
      <c r="W27" s="12">
        <f t="shared" si="7"/>
        <v>36959893.319999993</v>
      </c>
      <c r="X27" s="26">
        <v>1501</v>
      </c>
      <c r="Y27" s="12">
        <f t="shared" si="8"/>
        <v>28117992.839999996</v>
      </c>
      <c r="Z27" s="26">
        <v>1708</v>
      </c>
      <c r="AA27" s="12">
        <f t="shared" si="9"/>
        <v>31995690.719999995</v>
      </c>
      <c r="AB27" s="26">
        <v>1352</v>
      </c>
      <c r="AC27" s="12">
        <f t="shared" si="10"/>
        <v>37494799.679999992</v>
      </c>
      <c r="AD27" s="26">
        <v>1306</v>
      </c>
      <c r="AE27" s="12">
        <f t="shared" si="11"/>
        <v>36219089.039999999</v>
      </c>
    </row>
    <row r="28" spans="2:31" s="4" customFormat="1" x14ac:dyDescent="0.25">
      <c r="B28" s="3" t="s">
        <v>26</v>
      </c>
      <c r="C28" s="11"/>
      <c r="D28" s="11"/>
      <c r="E28" s="11"/>
      <c r="F28" s="11"/>
      <c r="G28" s="11"/>
      <c r="H28" s="27">
        <f t="shared" ref="H28:AE28" si="13">SUM(H23:H27)</f>
        <v>1501</v>
      </c>
      <c r="I28" s="11">
        <f t="shared" si="13"/>
        <v>15223650.559999995</v>
      </c>
      <c r="J28" s="27">
        <f t="shared" si="13"/>
        <v>1650</v>
      </c>
      <c r="K28" s="11">
        <f t="shared" si="13"/>
        <v>15281118.279999994</v>
      </c>
      <c r="L28" s="27">
        <f t="shared" si="13"/>
        <v>1698</v>
      </c>
      <c r="M28" s="11">
        <f t="shared" si="13"/>
        <v>15126301.399999995</v>
      </c>
      <c r="N28" s="27">
        <f t="shared" si="13"/>
        <v>2195</v>
      </c>
      <c r="O28" s="11">
        <f t="shared" si="13"/>
        <v>23840166.079999991</v>
      </c>
      <c r="P28" s="27">
        <f t="shared" si="13"/>
        <v>1866</v>
      </c>
      <c r="Q28" s="11">
        <f t="shared" si="13"/>
        <v>17184566.159999996</v>
      </c>
      <c r="R28" s="27">
        <f t="shared" si="13"/>
        <v>2249</v>
      </c>
      <c r="S28" s="11">
        <f t="shared" si="13"/>
        <v>24284237.95999999</v>
      </c>
      <c r="T28" s="27">
        <f t="shared" si="13"/>
        <v>2729</v>
      </c>
      <c r="U28" s="11">
        <f t="shared" si="13"/>
        <v>35013992.279999994</v>
      </c>
      <c r="V28" s="27">
        <f t="shared" si="13"/>
        <v>3297</v>
      </c>
      <c r="W28" s="11">
        <f t="shared" si="13"/>
        <v>43154632.679999992</v>
      </c>
      <c r="X28" s="27">
        <f t="shared" si="13"/>
        <v>2762</v>
      </c>
      <c r="Y28" s="11">
        <f t="shared" si="13"/>
        <v>34270599.079999991</v>
      </c>
      <c r="Z28" s="27">
        <f t="shared" si="13"/>
        <v>2839</v>
      </c>
      <c r="AA28" s="11">
        <f t="shared" si="13"/>
        <v>38254304.679999992</v>
      </c>
      <c r="AB28" s="27">
        <f t="shared" si="13"/>
        <v>2500</v>
      </c>
      <c r="AC28" s="11">
        <f t="shared" si="13"/>
        <v>57080318.359999992</v>
      </c>
      <c r="AD28" s="27">
        <f t="shared" si="13"/>
        <v>2402</v>
      </c>
      <c r="AE28" s="11">
        <f t="shared" si="13"/>
        <v>56249911.879999995</v>
      </c>
    </row>
    <row r="29" spans="2:31" x14ac:dyDescent="0.25">
      <c r="B29" s="1"/>
      <c r="C29" s="9"/>
      <c r="D29" s="9"/>
      <c r="E29" s="9"/>
      <c r="F29" s="9"/>
      <c r="G29" s="9"/>
      <c r="H29" s="1"/>
      <c r="I29" s="9"/>
      <c r="J29" s="1"/>
      <c r="K29" s="9"/>
      <c r="L29" s="1"/>
      <c r="M29" s="9"/>
      <c r="N29" s="1"/>
      <c r="O29" s="9"/>
      <c r="P29" s="1"/>
      <c r="Q29" s="9"/>
      <c r="R29" s="1"/>
      <c r="S29" s="9"/>
      <c r="T29" s="1"/>
      <c r="U29" s="9"/>
      <c r="V29" s="1"/>
      <c r="W29" s="9"/>
      <c r="X29" s="1"/>
      <c r="Y29" s="9"/>
      <c r="Z29" s="1"/>
      <c r="AA29" s="9"/>
      <c r="AB29" s="1"/>
      <c r="AC29" s="9"/>
      <c r="AD29" s="1"/>
      <c r="AE29" s="9"/>
    </row>
    <row r="30" spans="2:31" x14ac:dyDescent="0.25">
      <c r="B30" s="7" t="s">
        <v>33</v>
      </c>
      <c r="C30" s="20">
        <f>I28+K28+M28+O28+Q28+S28+U28+W28+Y28+AA28+AC28+AE28</f>
        <v>374963799.39999992</v>
      </c>
      <c r="D30" s="20"/>
    </row>
    <row r="31" spans="2:31" x14ac:dyDescent="0.25">
      <c r="B31" s="14"/>
      <c r="C31" s="20"/>
      <c r="D31" s="20"/>
    </row>
    <row r="32" spans="2:31" x14ac:dyDescent="0.25">
      <c r="B32" s="14" t="s">
        <v>38</v>
      </c>
      <c r="C32" s="28">
        <f>H28+J28+L28+N28+P28+R28+T28+V28+X28+Z28+AB28+AD28</f>
        <v>27688</v>
      </c>
      <c r="D32" s="20"/>
    </row>
    <row r="34" spans="2:2" x14ac:dyDescent="0.25">
      <c r="B34" s="14" t="s">
        <v>35</v>
      </c>
    </row>
  </sheetData>
  <mergeCells count="13">
    <mergeCell ref="AD21:AE21"/>
    <mergeCell ref="B18:S18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AC24"/>
  <sheetViews>
    <sheetView tabSelected="1" workbookViewId="0">
      <selection activeCell="R27" sqref="R27"/>
    </sheetView>
  </sheetViews>
  <sheetFormatPr defaultRowHeight="15" x14ac:dyDescent="0.25"/>
  <cols>
    <col min="2" max="2" width="20" customWidth="1"/>
    <col min="3" max="3" width="15.28515625" style="8" customWidth="1"/>
    <col min="4" max="4" width="15.85546875" style="8" customWidth="1"/>
    <col min="5" max="5" width="13.28515625" style="8" customWidth="1"/>
    <col min="6" max="6" width="9.42578125" customWidth="1"/>
    <col min="7" max="7" width="14.28515625" style="8" bestFit="1" customWidth="1"/>
    <col min="8" max="8" width="10.5703125" customWidth="1"/>
    <col min="9" max="9" width="14.28515625" style="8" bestFit="1" customWidth="1"/>
    <col min="11" max="11" width="14.28515625" style="8" bestFit="1" customWidth="1"/>
    <col min="13" max="13" width="14.28515625" style="8" bestFit="1" customWidth="1"/>
    <col min="15" max="15" width="14.28515625" style="8" bestFit="1" customWidth="1"/>
    <col min="17" max="17" width="14.28515625" style="8" bestFit="1" customWidth="1"/>
    <col min="19" max="19" width="14.28515625" style="8" bestFit="1" customWidth="1"/>
    <col min="21" max="21" width="14.28515625" style="8" bestFit="1" customWidth="1"/>
    <col min="23" max="23" width="14.28515625" style="8" bestFit="1" customWidth="1"/>
    <col min="25" max="25" width="14.28515625" style="8" bestFit="1" customWidth="1"/>
    <col min="27" max="27" width="14.28515625" style="8" bestFit="1" customWidth="1"/>
    <col min="28" max="28" width="9.5703125" bestFit="1" customWidth="1"/>
    <col min="29" max="29" width="14.28515625" style="8" bestFit="1" customWidth="1"/>
  </cols>
  <sheetData>
    <row r="8" spans="2:29" x14ac:dyDescent="0.25">
      <c r="B8" s="35" t="s">
        <v>17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7"/>
      <c r="R8" s="24"/>
      <c r="S8" s="25"/>
      <c r="T8" s="25"/>
      <c r="U8" s="25"/>
      <c r="V8" s="25"/>
      <c r="W8" s="21"/>
      <c r="X8" s="25"/>
      <c r="Y8" s="21"/>
      <c r="Z8" s="25"/>
      <c r="AA8" s="23"/>
      <c r="AB8" s="25"/>
      <c r="AC8" s="21"/>
    </row>
    <row r="11" spans="2:29" s="6" customFormat="1" x14ac:dyDescent="0.25">
      <c r="B11" s="5" t="s">
        <v>9</v>
      </c>
      <c r="C11" s="10" t="s">
        <v>37</v>
      </c>
      <c r="D11" s="10" t="s">
        <v>21</v>
      </c>
      <c r="E11" s="22" t="s">
        <v>36</v>
      </c>
      <c r="F11" s="33" t="s">
        <v>23</v>
      </c>
      <c r="G11" s="34"/>
      <c r="H11" s="33" t="s">
        <v>10</v>
      </c>
      <c r="I11" s="34"/>
      <c r="J11" s="33" t="s">
        <v>11</v>
      </c>
      <c r="K11" s="34"/>
      <c r="L11" s="33" t="s">
        <v>12</v>
      </c>
      <c r="M11" s="34"/>
      <c r="N11" s="33" t="s">
        <v>13</v>
      </c>
      <c r="O11" s="34"/>
      <c r="P11" s="33" t="s">
        <v>14</v>
      </c>
      <c r="Q11" s="34"/>
      <c r="R11" s="33" t="s">
        <v>27</v>
      </c>
      <c r="S11" s="34"/>
      <c r="T11" s="33" t="s">
        <v>28</v>
      </c>
      <c r="U11" s="34"/>
      <c r="V11" s="33" t="s">
        <v>29</v>
      </c>
      <c r="W11" s="34"/>
      <c r="X11" s="33" t="s">
        <v>30</v>
      </c>
      <c r="Y11" s="34"/>
      <c r="Z11" s="33" t="s">
        <v>31</v>
      </c>
      <c r="AA11" s="34"/>
      <c r="AB11" s="33" t="s">
        <v>32</v>
      </c>
      <c r="AC11" s="34"/>
    </row>
    <row r="12" spans="2:29" s="6" customFormat="1" x14ac:dyDescent="0.25">
      <c r="B12" s="5"/>
      <c r="C12" s="10"/>
      <c r="D12" s="10"/>
      <c r="E12" s="10"/>
      <c r="F12" s="5" t="s">
        <v>24</v>
      </c>
      <c r="G12" s="10" t="s">
        <v>22</v>
      </c>
      <c r="H12" s="5" t="s">
        <v>24</v>
      </c>
      <c r="I12" s="10" t="s">
        <v>22</v>
      </c>
      <c r="J12" s="5" t="s">
        <v>24</v>
      </c>
      <c r="K12" s="10" t="s">
        <v>22</v>
      </c>
      <c r="L12" s="5" t="s">
        <v>24</v>
      </c>
      <c r="M12" s="10" t="s">
        <v>22</v>
      </c>
      <c r="N12" s="5" t="s">
        <v>24</v>
      </c>
      <c r="O12" s="10" t="s">
        <v>22</v>
      </c>
      <c r="P12" s="5" t="s">
        <v>24</v>
      </c>
      <c r="Q12" s="10" t="s">
        <v>22</v>
      </c>
      <c r="R12" s="5" t="s">
        <v>24</v>
      </c>
      <c r="S12" s="10" t="s">
        <v>22</v>
      </c>
      <c r="T12" s="5" t="s">
        <v>24</v>
      </c>
      <c r="U12" s="10" t="s">
        <v>22</v>
      </c>
      <c r="V12" s="5" t="s">
        <v>24</v>
      </c>
      <c r="W12" s="10" t="s">
        <v>22</v>
      </c>
      <c r="X12" s="5" t="s">
        <v>24</v>
      </c>
      <c r="Y12" s="10" t="s">
        <v>22</v>
      </c>
      <c r="Z12" s="5" t="s">
        <v>24</v>
      </c>
      <c r="AA12" s="10" t="s">
        <v>22</v>
      </c>
      <c r="AB12" s="5" t="s">
        <v>24</v>
      </c>
      <c r="AC12" s="10" t="s">
        <v>22</v>
      </c>
    </row>
    <row r="13" spans="2:29" x14ac:dyDescent="0.25">
      <c r="B13" s="1" t="s">
        <v>34</v>
      </c>
      <c r="C13" s="12">
        <v>45000</v>
      </c>
      <c r="D13" s="12">
        <v>86500</v>
      </c>
      <c r="E13" s="12">
        <f>D13-C13</f>
        <v>41500</v>
      </c>
      <c r="F13" s="29">
        <v>61</v>
      </c>
      <c r="G13" s="12">
        <f>E13*F13</f>
        <v>2531500</v>
      </c>
      <c r="H13" s="29">
        <v>80</v>
      </c>
      <c r="I13" s="12">
        <f>E13*H13</f>
        <v>3320000</v>
      </c>
      <c r="J13" s="29">
        <v>89</v>
      </c>
      <c r="K13" s="12">
        <f>E13*J13</f>
        <v>3693500</v>
      </c>
      <c r="L13" s="29">
        <v>71</v>
      </c>
      <c r="M13" s="12">
        <f>E13*L13</f>
        <v>2946500</v>
      </c>
      <c r="N13" s="29">
        <v>84</v>
      </c>
      <c r="O13" s="12">
        <f>E13*N13</f>
        <v>3486000</v>
      </c>
      <c r="P13" s="32">
        <v>86</v>
      </c>
      <c r="Q13" s="12">
        <f>E13*P13</f>
        <v>3569000</v>
      </c>
      <c r="R13" s="26">
        <v>61</v>
      </c>
      <c r="S13" s="12">
        <f>E13*R13</f>
        <v>2531500</v>
      </c>
      <c r="T13" s="26">
        <v>43</v>
      </c>
      <c r="U13" s="12">
        <f>E13*T13</f>
        <v>1784500</v>
      </c>
      <c r="V13" s="26"/>
      <c r="W13" s="12">
        <f>E13*V13</f>
        <v>0</v>
      </c>
      <c r="X13" s="26"/>
      <c r="Y13" s="12">
        <f>E13*X13</f>
        <v>0</v>
      </c>
      <c r="Z13" s="26"/>
      <c r="AA13" s="12">
        <f>E13*Z13</f>
        <v>0</v>
      </c>
      <c r="AB13" s="26"/>
      <c r="AC13" s="12">
        <f>E13*AB13</f>
        <v>0</v>
      </c>
    </row>
    <row r="14" spans="2:29" x14ac:dyDescent="0.25">
      <c r="B14" s="1" t="s">
        <v>18</v>
      </c>
      <c r="C14" s="12">
        <v>30000</v>
      </c>
      <c r="D14" s="12">
        <v>39482.839999999997</v>
      </c>
      <c r="E14" s="12">
        <f>D14-C14</f>
        <v>9482.8399999999965</v>
      </c>
      <c r="F14" s="29">
        <v>211</v>
      </c>
      <c r="G14" s="12">
        <f t="shared" ref="G14:G17" si="0">E14*F14</f>
        <v>2000879.2399999993</v>
      </c>
      <c r="H14">
        <v>230</v>
      </c>
      <c r="I14" s="12">
        <f t="shared" ref="I14:I17" si="1">E14*H14</f>
        <v>2181053.1999999993</v>
      </c>
      <c r="J14" s="29">
        <v>243</v>
      </c>
      <c r="K14" s="12">
        <f t="shared" ref="K14:K17" si="2">E14*J14</f>
        <v>2304330.1199999992</v>
      </c>
      <c r="L14" s="30">
        <v>182</v>
      </c>
      <c r="M14" s="12">
        <f t="shared" ref="M14:M17" si="3">E14*L14</f>
        <v>1725876.8799999994</v>
      </c>
      <c r="N14" s="29">
        <v>215</v>
      </c>
      <c r="O14" s="12">
        <f t="shared" ref="O14:O17" si="4">E14*N14</f>
        <v>2038810.5999999992</v>
      </c>
      <c r="P14" s="32">
        <v>195</v>
      </c>
      <c r="Q14" s="12">
        <f t="shared" ref="Q14:Q17" si="5">E14*P14</f>
        <v>1849153.7999999993</v>
      </c>
      <c r="R14" s="26">
        <v>186</v>
      </c>
      <c r="S14" s="12">
        <f t="shared" ref="S14:S17" si="6">E14*R14</f>
        <v>1763808.2399999993</v>
      </c>
      <c r="T14" s="26">
        <v>219</v>
      </c>
      <c r="U14" s="12">
        <f t="shared" ref="U14:U17" si="7">E14*T14</f>
        <v>2076741.9599999993</v>
      </c>
      <c r="V14" s="26"/>
      <c r="W14" s="12">
        <f t="shared" ref="W14:W17" si="8">E14*V14</f>
        <v>0</v>
      </c>
      <c r="X14" s="26"/>
      <c r="Y14" s="12">
        <f t="shared" ref="Y14:Y17" si="9">E14*X14</f>
        <v>0</v>
      </c>
      <c r="Z14" s="26"/>
      <c r="AA14" s="12">
        <f t="shared" ref="AA14:AA17" si="10">E14*Z14</f>
        <v>0</v>
      </c>
      <c r="AB14" s="26"/>
      <c r="AC14" s="12">
        <f t="shared" ref="AC14:AC17" si="11">E14*AB14</f>
        <v>0</v>
      </c>
    </row>
    <row r="15" spans="2:29" x14ac:dyDescent="0.25">
      <c r="B15" s="1" t="s">
        <v>15</v>
      </c>
      <c r="C15" s="12">
        <v>30000</v>
      </c>
      <c r="D15" s="12">
        <v>39482.839999999997</v>
      </c>
      <c r="E15" s="12">
        <f>D15-C15</f>
        <v>9482.8399999999965</v>
      </c>
      <c r="F15" s="29">
        <v>252</v>
      </c>
      <c r="G15" s="12">
        <f t="shared" si="0"/>
        <v>2389675.6799999992</v>
      </c>
      <c r="H15" s="29">
        <v>276</v>
      </c>
      <c r="I15" s="12">
        <f t="shared" si="1"/>
        <v>2617263.8399999989</v>
      </c>
      <c r="J15" s="29">
        <v>355</v>
      </c>
      <c r="K15" s="12">
        <f t="shared" si="2"/>
        <v>3366408.1999999988</v>
      </c>
      <c r="L15" s="29">
        <v>476</v>
      </c>
      <c r="M15" s="12">
        <f t="shared" si="3"/>
        <v>4513831.839999998</v>
      </c>
      <c r="N15" s="31">
        <v>312</v>
      </c>
      <c r="O15" s="12">
        <f t="shared" si="4"/>
        <v>2958646.0799999991</v>
      </c>
      <c r="P15" s="32">
        <v>282</v>
      </c>
      <c r="Q15" s="12">
        <f t="shared" si="5"/>
        <v>2674160.879999999</v>
      </c>
      <c r="R15" s="26">
        <v>232</v>
      </c>
      <c r="S15" s="12">
        <f t="shared" si="6"/>
        <v>2200018.879999999</v>
      </c>
      <c r="T15" s="26">
        <v>319</v>
      </c>
      <c r="U15" s="12">
        <f t="shared" si="7"/>
        <v>3025025.959999999</v>
      </c>
      <c r="V15" s="26"/>
      <c r="W15" s="12">
        <f t="shared" si="8"/>
        <v>0</v>
      </c>
      <c r="X15" s="26"/>
      <c r="Y15" s="12">
        <f t="shared" si="9"/>
        <v>0</v>
      </c>
      <c r="Z15" s="26"/>
      <c r="AA15" s="12">
        <f t="shared" si="10"/>
        <v>0</v>
      </c>
      <c r="AB15" s="26"/>
      <c r="AC15" s="12">
        <f t="shared" si="11"/>
        <v>0</v>
      </c>
    </row>
    <row r="16" spans="2:29" x14ac:dyDescent="0.25">
      <c r="B16" s="1" t="s">
        <v>16</v>
      </c>
      <c r="C16" s="12">
        <v>13000</v>
      </c>
      <c r="D16" s="12">
        <v>39482.839999999997</v>
      </c>
      <c r="E16" s="12">
        <f>D16-C16</f>
        <v>26482.839999999997</v>
      </c>
      <c r="F16" s="29">
        <v>291</v>
      </c>
      <c r="G16" s="12">
        <f t="shared" si="0"/>
        <v>7706506.4399999985</v>
      </c>
      <c r="H16" s="29">
        <v>260</v>
      </c>
      <c r="I16" s="12">
        <f t="shared" si="1"/>
        <v>6885538.3999999994</v>
      </c>
      <c r="J16" s="29">
        <v>313</v>
      </c>
      <c r="K16" s="12">
        <f t="shared" si="2"/>
        <v>8289128.919999999</v>
      </c>
      <c r="L16" s="29">
        <v>272</v>
      </c>
      <c r="M16" s="12">
        <f t="shared" si="3"/>
        <v>7203332.4799999986</v>
      </c>
      <c r="N16" s="29">
        <v>308</v>
      </c>
      <c r="O16" s="12">
        <f t="shared" si="4"/>
        <v>8156714.7199999988</v>
      </c>
      <c r="P16" s="32">
        <v>289</v>
      </c>
      <c r="Q16" s="12">
        <f t="shared" si="5"/>
        <v>7653540.7599999988</v>
      </c>
      <c r="R16" s="26">
        <v>263</v>
      </c>
      <c r="S16" s="12">
        <f t="shared" si="6"/>
        <v>6964986.919999999</v>
      </c>
      <c r="T16" s="26">
        <v>283</v>
      </c>
      <c r="U16" s="12">
        <f t="shared" si="7"/>
        <v>7494643.7199999988</v>
      </c>
      <c r="V16" s="26"/>
      <c r="W16" s="12">
        <f t="shared" si="8"/>
        <v>0</v>
      </c>
      <c r="X16" s="26"/>
      <c r="Y16" s="12">
        <f t="shared" si="9"/>
        <v>0</v>
      </c>
      <c r="Z16" s="26"/>
      <c r="AA16" s="12">
        <f t="shared" si="10"/>
        <v>0</v>
      </c>
      <c r="AB16" s="26"/>
      <c r="AC16" s="12">
        <f t="shared" si="11"/>
        <v>0</v>
      </c>
    </row>
    <row r="17" spans="2:29" x14ac:dyDescent="0.25">
      <c r="B17" s="1" t="s">
        <v>19</v>
      </c>
      <c r="C17" s="12">
        <v>11750</v>
      </c>
      <c r="D17" s="12">
        <v>39482.839999999997</v>
      </c>
      <c r="E17" s="12">
        <f>D17-C17</f>
        <v>27732.839999999997</v>
      </c>
      <c r="F17" s="29">
        <f>SUM(F13:F16)</f>
        <v>815</v>
      </c>
      <c r="G17" s="12">
        <f t="shared" si="0"/>
        <v>22602264.599999998</v>
      </c>
      <c r="H17" s="29">
        <v>257</v>
      </c>
      <c r="I17" s="12">
        <f t="shared" si="1"/>
        <v>7127339.879999999</v>
      </c>
      <c r="J17" s="29">
        <v>522</v>
      </c>
      <c r="K17" s="12">
        <f t="shared" si="2"/>
        <v>14476542.479999999</v>
      </c>
      <c r="L17" s="29">
        <v>345</v>
      </c>
      <c r="M17" s="12">
        <f t="shared" si="3"/>
        <v>9567829.7999999989</v>
      </c>
      <c r="N17" s="29">
        <v>276</v>
      </c>
      <c r="O17" s="12">
        <f t="shared" si="4"/>
        <v>7654263.8399999989</v>
      </c>
      <c r="P17" s="32">
        <v>287</v>
      </c>
      <c r="Q17" s="12">
        <f t="shared" si="5"/>
        <v>7959325.0799999991</v>
      </c>
      <c r="R17" s="26">
        <v>306</v>
      </c>
      <c r="S17" s="12">
        <f t="shared" si="6"/>
        <v>8486249.0399999991</v>
      </c>
      <c r="T17" s="26">
        <v>431</v>
      </c>
      <c r="U17" s="12">
        <f t="shared" si="7"/>
        <v>11952854.039999999</v>
      </c>
      <c r="V17" s="26"/>
      <c r="W17" s="12">
        <f t="shared" si="8"/>
        <v>0</v>
      </c>
      <c r="X17" s="26"/>
      <c r="Y17" s="12">
        <f t="shared" si="9"/>
        <v>0</v>
      </c>
      <c r="Z17" s="26"/>
      <c r="AA17" s="12">
        <f t="shared" si="10"/>
        <v>0</v>
      </c>
      <c r="AB17" s="26"/>
      <c r="AC17" s="12">
        <f t="shared" si="11"/>
        <v>0</v>
      </c>
    </row>
    <row r="18" spans="2:29" s="4" customFormat="1" x14ac:dyDescent="0.25">
      <c r="B18" s="3" t="s">
        <v>26</v>
      </c>
      <c r="C18" s="11"/>
      <c r="D18" s="11"/>
      <c r="E18" s="11"/>
      <c r="F18" s="27">
        <f t="shared" ref="F18:AC18" si="12">SUM(F13:F17)</f>
        <v>1630</v>
      </c>
      <c r="G18" s="11">
        <f t="shared" si="12"/>
        <v>37230825.959999993</v>
      </c>
      <c r="H18" s="27">
        <f t="shared" si="12"/>
        <v>1103</v>
      </c>
      <c r="I18" s="11">
        <f t="shared" si="12"/>
        <v>22131195.319999997</v>
      </c>
      <c r="J18" s="27">
        <f t="shared" si="12"/>
        <v>1522</v>
      </c>
      <c r="K18" s="11">
        <f t="shared" si="12"/>
        <v>32129909.719999999</v>
      </c>
      <c r="L18" s="27">
        <f t="shared" si="12"/>
        <v>1346</v>
      </c>
      <c r="M18" s="11">
        <f t="shared" si="12"/>
        <v>25957370.999999993</v>
      </c>
      <c r="N18" s="27">
        <f t="shared" si="12"/>
        <v>1195</v>
      </c>
      <c r="O18" s="11">
        <f t="shared" si="12"/>
        <v>24294435.239999998</v>
      </c>
      <c r="P18" s="27">
        <f t="shared" si="12"/>
        <v>1139</v>
      </c>
      <c r="Q18" s="11">
        <f t="shared" si="12"/>
        <v>23705180.519999996</v>
      </c>
      <c r="R18" s="27">
        <f t="shared" si="12"/>
        <v>1048</v>
      </c>
      <c r="S18" s="11">
        <f t="shared" si="12"/>
        <v>21946563.079999998</v>
      </c>
      <c r="T18" s="27">
        <f t="shared" si="12"/>
        <v>1295</v>
      </c>
      <c r="U18" s="11">
        <f t="shared" si="12"/>
        <v>26333765.679999996</v>
      </c>
      <c r="V18" s="27">
        <f t="shared" si="12"/>
        <v>0</v>
      </c>
      <c r="W18" s="11">
        <f t="shared" si="12"/>
        <v>0</v>
      </c>
      <c r="X18" s="27">
        <f t="shared" si="12"/>
        <v>0</v>
      </c>
      <c r="Y18" s="11">
        <f t="shared" si="12"/>
        <v>0</v>
      </c>
      <c r="Z18" s="27">
        <f t="shared" si="12"/>
        <v>0</v>
      </c>
      <c r="AA18" s="11">
        <f t="shared" si="12"/>
        <v>0</v>
      </c>
      <c r="AB18" s="27">
        <f t="shared" si="12"/>
        <v>0</v>
      </c>
      <c r="AC18" s="11">
        <f t="shared" si="12"/>
        <v>0</v>
      </c>
    </row>
    <row r="19" spans="2:29" x14ac:dyDescent="0.25">
      <c r="B19" s="1"/>
      <c r="C19" s="9"/>
      <c r="D19" s="9"/>
      <c r="E19" s="9"/>
      <c r="F19" s="1"/>
      <c r="G19" s="9"/>
      <c r="H19" s="1"/>
      <c r="I19" s="9"/>
      <c r="J19" s="1"/>
      <c r="K19" s="9"/>
      <c r="L19" s="1"/>
      <c r="M19" s="9"/>
      <c r="N19" s="1"/>
      <c r="O19" s="9"/>
      <c r="P19" s="1"/>
      <c r="Q19" s="9"/>
      <c r="R19" s="1"/>
      <c r="S19" s="9"/>
      <c r="T19" s="1"/>
      <c r="U19" s="9"/>
      <c r="V19" s="1"/>
      <c r="W19" s="9"/>
      <c r="X19" s="1"/>
      <c r="Y19" s="9"/>
      <c r="Z19" s="1"/>
      <c r="AA19" s="9"/>
      <c r="AB19" s="1"/>
      <c r="AC19" s="9"/>
    </row>
    <row r="20" spans="2:29" x14ac:dyDescent="0.25">
      <c r="B20" s="7" t="s">
        <v>33</v>
      </c>
      <c r="C20" s="20">
        <f>G18+I18+K18+M18+O18+Q18+S18+U18+W18+Y18+AA18+AC18</f>
        <v>213729246.51999998</v>
      </c>
    </row>
    <row r="21" spans="2:29" x14ac:dyDescent="0.25">
      <c r="B21" s="14"/>
      <c r="C21" s="20"/>
    </row>
    <row r="22" spans="2:29" x14ac:dyDescent="0.25">
      <c r="B22" s="14" t="s">
        <v>38</v>
      </c>
      <c r="C22" s="28">
        <f>F18+H18+J18+L18+N18+P18+R18+T18+V18+X18+Z18+AB18</f>
        <v>10278</v>
      </c>
    </row>
    <row r="24" spans="2:29" s="8" customFormat="1" x14ac:dyDescent="0.25">
      <c r="B24" s="14" t="s">
        <v>35</v>
      </c>
      <c r="F24"/>
      <c r="H24"/>
      <c r="J24"/>
      <c r="L24"/>
      <c r="N24"/>
      <c r="P24"/>
      <c r="R24"/>
      <c r="T24"/>
      <c r="V24"/>
      <c r="X24"/>
      <c r="Z24"/>
      <c r="AB24"/>
    </row>
  </sheetData>
  <mergeCells count="13">
    <mergeCell ref="AB11:AC11"/>
    <mergeCell ref="B8:Q8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E34"/>
  <sheetViews>
    <sheetView topLeftCell="C4" workbookViewId="0">
      <selection activeCell="C36" sqref="C36"/>
    </sheetView>
  </sheetViews>
  <sheetFormatPr defaultRowHeight="15" x14ac:dyDescent="0.25"/>
  <cols>
    <col min="2" max="2" width="20" customWidth="1"/>
    <col min="3" max="3" width="15.28515625" style="8" bestFit="1" customWidth="1"/>
    <col min="4" max="4" width="15.28515625" style="8" customWidth="1"/>
    <col min="5" max="5" width="15.85546875" style="8" customWidth="1"/>
    <col min="6" max="7" width="13.28515625" style="8" customWidth="1"/>
    <col min="8" max="8" width="9.42578125" customWidth="1"/>
    <col min="9" max="9" width="14.28515625" style="8" bestFit="1" customWidth="1"/>
    <col min="10" max="10" width="10.5703125" customWidth="1"/>
    <col min="11" max="11" width="14.28515625" style="8" bestFit="1" customWidth="1"/>
    <col min="13" max="13" width="14.28515625" style="8" bestFit="1" customWidth="1"/>
    <col min="15" max="15" width="14.28515625" style="8" bestFit="1" customWidth="1"/>
    <col min="17" max="17" width="14.28515625" style="8" bestFit="1" customWidth="1"/>
    <col min="19" max="19" width="14.28515625" style="8" bestFit="1" customWidth="1"/>
    <col min="21" max="21" width="14.28515625" style="8" bestFit="1" customWidth="1"/>
    <col min="23" max="23" width="14.28515625" style="8" bestFit="1" customWidth="1"/>
    <col min="25" max="25" width="14.28515625" style="8" bestFit="1" customWidth="1"/>
    <col min="27" max="27" width="14.28515625" style="8" bestFit="1" customWidth="1"/>
    <col min="29" max="29" width="14.28515625" style="8" bestFit="1" customWidth="1"/>
    <col min="30" max="30" width="9.5703125" bestFit="1" customWidth="1"/>
    <col min="31" max="31" width="14.28515625" style="8" bestFit="1" customWidth="1"/>
  </cols>
  <sheetData>
    <row r="6" spans="2:13" x14ac:dyDescent="0.25">
      <c r="B6" s="1" t="s">
        <v>2</v>
      </c>
      <c r="C6" s="17" t="s">
        <v>0</v>
      </c>
      <c r="D6" s="17"/>
      <c r="E6" s="2" t="s">
        <v>1</v>
      </c>
      <c r="F6" s="13"/>
      <c r="G6" s="13"/>
      <c r="H6" s="15"/>
      <c r="I6" s="16"/>
      <c r="J6" s="15"/>
      <c r="K6" s="13"/>
      <c r="M6" s="13"/>
    </row>
    <row r="7" spans="2:13" x14ac:dyDescent="0.25">
      <c r="B7" s="1"/>
      <c r="C7" s="17"/>
      <c r="D7" s="17"/>
      <c r="E7" s="2"/>
      <c r="F7" s="13"/>
      <c r="G7" s="13"/>
      <c r="H7" s="15"/>
      <c r="I7" s="13"/>
      <c r="J7" s="15"/>
      <c r="K7" s="13"/>
      <c r="M7" s="13"/>
    </row>
    <row r="8" spans="2:13" x14ac:dyDescent="0.25">
      <c r="B8" s="1" t="s">
        <v>3</v>
      </c>
      <c r="C8" s="17">
        <v>1501</v>
      </c>
      <c r="D8" s="17"/>
      <c r="E8" s="2">
        <v>3704</v>
      </c>
      <c r="F8" s="13"/>
      <c r="G8" s="13"/>
      <c r="H8" s="15"/>
      <c r="I8" s="13"/>
      <c r="J8" s="15"/>
      <c r="K8" s="13"/>
      <c r="M8" s="13"/>
    </row>
    <row r="9" spans="2:13" x14ac:dyDescent="0.25">
      <c r="B9" s="1" t="s">
        <v>8</v>
      </c>
      <c r="C9" s="17">
        <v>1650</v>
      </c>
      <c r="D9" s="17"/>
      <c r="E9" s="2">
        <v>5313</v>
      </c>
      <c r="F9" s="13"/>
      <c r="G9" s="13"/>
      <c r="H9" s="15"/>
      <c r="I9" s="13"/>
      <c r="J9" s="15"/>
      <c r="K9" s="13"/>
      <c r="M9" s="13"/>
    </row>
    <row r="10" spans="2:13" x14ac:dyDescent="0.25">
      <c r="B10" s="1" t="s">
        <v>4</v>
      </c>
      <c r="C10" s="17">
        <v>1698</v>
      </c>
      <c r="D10" s="17"/>
      <c r="E10" s="2">
        <v>4746</v>
      </c>
      <c r="F10" s="13"/>
      <c r="G10" s="13"/>
      <c r="H10" s="15"/>
      <c r="I10" s="13"/>
      <c r="J10" s="15"/>
      <c r="K10" s="13"/>
      <c r="M10" s="13"/>
    </row>
    <row r="11" spans="2:13" x14ac:dyDescent="0.25">
      <c r="B11" s="1" t="s">
        <v>5</v>
      </c>
      <c r="C11" s="17">
        <v>2195</v>
      </c>
      <c r="D11" s="17"/>
      <c r="E11" s="2">
        <v>4898</v>
      </c>
      <c r="F11" s="13"/>
      <c r="G11" s="13"/>
      <c r="H11" s="15"/>
      <c r="I11" s="13"/>
      <c r="J11" s="15"/>
      <c r="K11" s="13"/>
      <c r="M11" s="13"/>
    </row>
    <row r="12" spans="2:13" x14ac:dyDescent="0.25">
      <c r="B12" s="1" t="s">
        <v>6</v>
      </c>
      <c r="C12" s="17">
        <v>1866</v>
      </c>
      <c r="D12" s="17"/>
      <c r="E12" s="2">
        <v>5371</v>
      </c>
      <c r="F12" s="13"/>
      <c r="G12" s="13"/>
      <c r="H12" s="15"/>
      <c r="I12" s="13"/>
      <c r="J12" s="15"/>
      <c r="K12" s="13"/>
      <c r="M12" s="13"/>
    </row>
    <row r="13" spans="2:13" x14ac:dyDescent="0.25">
      <c r="B13" s="1" t="s">
        <v>7</v>
      </c>
      <c r="C13" s="17">
        <v>1382</v>
      </c>
      <c r="D13" s="17"/>
      <c r="E13" s="2">
        <v>4473</v>
      </c>
      <c r="F13" s="13"/>
      <c r="G13" s="13"/>
      <c r="H13" s="15"/>
      <c r="I13" s="13"/>
      <c r="J13" s="15"/>
      <c r="K13" s="13"/>
      <c r="M13" s="13"/>
    </row>
    <row r="14" spans="2:13" x14ac:dyDescent="0.25">
      <c r="E14"/>
    </row>
    <row r="18" spans="2:31" x14ac:dyDescent="0.25">
      <c r="B18" s="35" t="s">
        <v>17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7"/>
      <c r="T18" s="18"/>
      <c r="U18" s="19"/>
      <c r="V18" s="19"/>
      <c r="W18" s="19"/>
      <c r="X18" s="19"/>
      <c r="Y18" s="21"/>
      <c r="Z18" s="19"/>
      <c r="AA18" s="21"/>
      <c r="AB18" s="19"/>
      <c r="AC18" s="23"/>
      <c r="AD18" s="19"/>
      <c r="AE18" s="21"/>
    </row>
    <row r="21" spans="2:31" s="6" customFormat="1" x14ac:dyDescent="0.25">
      <c r="B21" s="5" t="s">
        <v>9</v>
      </c>
      <c r="C21" s="10" t="s">
        <v>20</v>
      </c>
      <c r="D21" s="10" t="s">
        <v>37</v>
      </c>
      <c r="E21" s="10" t="s">
        <v>21</v>
      </c>
      <c r="F21" s="10" t="s">
        <v>25</v>
      </c>
      <c r="G21" s="22" t="s">
        <v>36</v>
      </c>
      <c r="H21" s="33" t="s">
        <v>23</v>
      </c>
      <c r="I21" s="34"/>
      <c r="J21" s="33" t="s">
        <v>10</v>
      </c>
      <c r="K21" s="34"/>
      <c r="L21" s="33" t="s">
        <v>11</v>
      </c>
      <c r="M21" s="34"/>
      <c r="N21" s="33" t="s">
        <v>12</v>
      </c>
      <c r="O21" s="34"/>
      <c r="P21" s="33" t="s">
        <v>13</v>
      </c>
      <c r="Q21" s="34"/>
      <c r="R21" s="33" t="s">
        <v>14</v>
      </c>
      <c r="S21" s="34"/>
      <c r="T21" s="33" t="s">
        <v>27</v>
      </c>
      <c r="U21" s="34"/>
      <c r="V21" s="33" t="s">
        <v>28</v>
      </c>
      <c r="W21" s="34"/>
      <c r="X21" s="33" t="s">
        <v>29</v>
      </c>
      <c r="Y21" s="34"/>
      <c r="Z21" s="33" t="s">
        <v>30</v>
      </c>
      <c r="AA21" s="34"/>
      <c r="AB21" s="33" t="s">
        <v>31</v>
      </c>
      <c r="AC21" s="34"/>
      <c r="AD21" s="33" t="s">
        <v>32</v>
      </c>
      <c r="AE21" s="34"/>
    </row>
    <row r="22" spans="2:31" s="6" customFormat="1" x14ac:dyDescent="0.25">
      <c r="B22" s="5"/>
      <c r="C22" s="10"/>
      <c r="D22" s="10"/>
      <c r="E22" s="10"/>
      <c r="F22" s="10"/>
      <c r="G22" s="10"/>
      <c r="H22" s="5" t="s">
        <v>24</v>
      </c>
      <c r="I22" s="10" t="s">
        <v>22</v>
      </c>
      <c r="J22" s="5" t="s">
        <v>24</v>
      </c>
      <c r="K22" s="10" t="s">
        <v>22</v>
      </c>
      <c r="L22" s="5" t="s">
        <v>24</v>
      </c>
      <c r="M22" s="10" t="s">
        <v>22</v>
      </c>
      <c r="N22" s="5" t="s">
        <v>24</v>
      </c>
      <c r="O22" s="10" t="s">
        <v>22</v>
      </c>
      <c r="P22" s="5" t="s">
        <v>24</v>
      </c>
      <c r="Q22" s="10" t="s">
        <v>22</v>
      </c>
      <c r="R22" s="5" t="s">
        <v>24</v>
      </c>
      <c r="S22" s="10" t="s">
        <v>22</v>
      </c>
      <c r="T22" s="5" t="s">
        <v>24</v>
      </c>
      <c r="U22" s="10" t="s">
        <v>22</v>
      </c>
      <c r="V22" s="5" t="s">
        <v>24</v>
      </c>
      <c r="W22" s="10" t="s">
        <v>22</v>
      </c>
      <c r="X22" s="5" t="s">
        <v>24</v>
      </c>
      <c r="Y22" s="10" t="s">
        <v>22</v>
      </c>
      <c r="Z22" s="5" t="s">
        <v>24</v>
      </c>
      <c r="AA22" s="10" t="s">
        <v>22</v>
      </c>
      <c r="AB22" s="5" t="s">
        <v>24</v>
      </c>
      <c r="AC22" s="10" t="s">
        <v>22</v>
      </c>
      <c r="AD22" s="5" t="s">
        <v>24</v>
      </c>
      <c r="AE22" s="10" t="s">
        <v>22</v>
      </c>
    </row>
    <row r="23" spans="2:31" x14ac:dyDescent="0.25">
      <c r="B23" s="1" t="s">
        <v>34</v>
      </c>
      <c r="C23" s="12">
        <v>59400</v>
      </c>
      <c r="D23" s="12">
        <v>45000</v>
      </c>
      <c r="E23" s="12">
        <v>86500</v>
      </c>
      <c r="F23" s="12">
        <f>E23-C23</f>
        <v>27100</v>
      </c>
      <c r="G23" s="12">
        <f>E23-D23</f>
        <v>41500</v>
      </c>
      <c r="H23" s="26">
        <v>117</v>
      </c>
      <c r="I23" s="12">
        <f>F23*H23</f>
        <v>3170700</v>
      </c>
      <c r="J23" s="26">
        <v>133</v>
      </c>
      <c r="K23" s="12">
        <f>F23*J23</f>
        <v>3604300</v>
      </c>
      <c r="L23" s="26">
        <v>113</v>
      </c>
      <c r="M23" s="12">
        <f>F23*L23</f>
        <v>3062300</v>
      </c>
      <c r="N23" s="26">
        <v>133</v>
      </c>
      <c r="O23" s="12">
        <f>F23*N23</f>
        <v>3604300</v>
      </c>
      <c r="P23" s="26">
        <v>142</v>
      </c>
      <c r="Q23" s="12">
        <f>F23*P23</f>
        <v>3848200</v>
      </c>
      <c r="R23" s="26">
        <v>130</v>
      </c>
      <c r="S23" s="12">
        <f>F23*R23</f>
        <v>3523000</v>
      </c>
      <c r="T23" s="26">
        <v>112</v>
      </c>
      <c r="U23" s="12">
        <f>F23*T23</f>
        <v>3035200</v>
      </c>
      <c r="V23" s="26">
        <v>120</v>
      </c>
      <c r="W23" s="12">
        <f>F23*V23</f>
        <v>3252000</v>
      </c>
      <c r="X23" s="26">
        <v>125</v>
      </c>
      <c r="Y23" s="12">
        <f>F23*X23</f>
        <v>3387500</v>
      </c>
      <c r="Z23" s="26">
        <v>112</v>
      </c>
      <c r="AA23" s="12">
        <f>F23*Z23</f>
        <v>3035200</v>
      </c>
      <c r="AB23" s="26">
        <v>71</v>
      </c>
      <c r="AC23" s="12">
        <f>G23*AB23</f>
        <v>2946500</v>
      </c>
      <c r="AD23" s="26">
        <v>95</v>
      </c>
      <c r="AE23" s="12">
        <f>G23*AD23</f>
        <v>3942500</v>
      </c>
    </row>
    <row r="24" spans="2:31" x14ac:dyDescent="0.25">
      <c r="B24" s="1" t="s">
        <v>18</v>
      </c>
      <c r="C24" s="12">
        <v>43400</v>
      </c>
      <c r="D24" s="12">
        <v>30000</v>
      </c>
      <c r="E24" s="12">
        <v>39482.839999999997</v>
      </c>
      <c r="F24" s="12">
        <f>E24-C24</f>
        <v>-3917.1600000000035</v>
      </c>
      <c r="G24" s="12">
        <f t="shared" ref="G24:G27" si="0">E24-D24</f>
        <v>9482.8399999999965</v>
      </c>
      <c r="H24" s="26">
        <v>242</v>
      </c>
      <c r="I24" s="12">
        <f>F24*H24</f>
        <v>-947952.7200000009</v>
      </c>
      <c r="J24" s="26">
        <v>290</v>
      </c>
      <c r="K24" s="12">
        <f t="shared" ref="K24:K27" si="1">F24*J24</f>
        <v>-1135976.4000000011</v>
      </c>
      <c r="L24" s="26">
        <v>285</v>
      </c>
      <c r="M24" s="12">
        <f t="shared" ref="M24:M27" si="2">F24*L24</f>
        <v>-1116390.600000001</v>
      </c>
      <c r="N24" s="26">
        <v>301</v>
      </c>
      <c r="O24" s="12">
        <f t="shared" ref="O24:O27" si="3">F24*N24</f>
        <v>-1179065.1600000011</v>
      </c>
      <c r="P24" s="26">
        <v>296</v>
      </c>
      <c r="Q24" s="12">
        <f t="shared" ref="Q24:Q27" si="4">F24*P24</f>
        <v>-1159479.360000001</v>
      </c>
      <c r="R24" s="26">
        <v>308</v>
      </c>
      <c r="S24" s="12">
        <f t="shared" ref="S24:S27" si="5">F24*R24</f>
        <v>-1206485.2800000012</v>
      </c>
      <c r="T24" s="26">
        <v>309</v>
      </c>
      <c r="U24" s="12">
        <f t="shared" ref="U24:U27" si="6">F24*T24</f>
        <v>-1210402.4400000011</v>
      </c>
      <c r="V24" s="26">
        <v>320</v>
      </c>
      <c r="W24" s="12">
        <f t="shared" ref="W24:W27" si="7">F24*V24</f>
        <v>-1253491.2000000011</v>
      </c>
      <c r="X24" s="26">
        <v>306</v>
      </c>
      <c r="Y24" s="12">
        <f t="shared" ref="Y24:Y27" si="8">F24*X24</f>
        <v>-1198650.9600000011</v>
      </c>
      <c r="Z24" s="26">
        <v>301</v>
      </c>
      <c r="AA24" s="12">
        <f t="shared" ref="AA24:AA27" si="9">F24*Z24</f>
        <v>-1179065.1600000011</v>
      </c>
      <c r="AB24" s="26">
        <v>292</v>
      </c>
      <c r="AC24" s="12">
        <f t="shared" ref="AC24:AC27" si="10">G24*AB24</f>
        <v>2768989.2799999989</v>
      </c>
      <c r="AD24" s="26">
        <v>248</v>
      </c>
      <c r="AE24" s="12">
        <f t="shared" ref="AE24:AE27" si="11">G24*AD24</f>
        <v>2351744.3199999994</v>
      </c>
    </row>
    <row r="25" spans="2:31" x14ac:dyDescent="0.25">
      <c r="B25" s="1" t="s">
        <v>15</v>
      </c>
      <c r="C25" s="12">
        <v>43400</v>
      </c>
      <c r="D25" s="12">
        <v>30000</v>
      </c>
      <c r="E25" s="12">
        <v>39482.839999999997</v>
      </c>
      <c r="F25" s="12">
        <f>E25-C25</f>
        <v>-3917.1600000000035</v>
      </c>
      <c r="G25" s="12">
        <f t="shared" si="0"/>
        <v>9482.8399999999965</v>
      </c>
      <c r="H25" s="26">
        <v>328</v>
      </c>
      <c r="I25" s="12">
        <f t="shared" ref="I25:I27" si="12">F25*H25</f>
        <v>-1284828.4800000011</v>
      </c>
      <c r="J25" s="26">
        <v>387</v>
      </c>
      <c r="K25" s="12">
        <f>F25*J25</f>
        <v>-1515940.9200000013</v>
      </c>
      <c r="L25" s="26">
        <v>424</v>
      </c>
      <c r="M25" s="12">
        <f t="shared" si="2"/>
        <v>-1660875.8400000015</v>
      </c>
      <c r="N25" s="26">
        <v>443</v>
      </c>
      <c r="O25" s="12">
        <f t="shared" si="3"/>
        <v>-1735301.8800000015</v>
      </c>
      <c r="P25" s="26">
        <v>476</v>
      </c>
      <c r="Q25" s="12">
        <f t="shared" si="4"/>
        <v>-1864568.1600000015</v>
      </c>
      <c r="R25" s="26">
        <v>455</v>
      </c>
      <c r="S25" s="12">
        <f t="shared" si="5"/>
        <v>-1782307.8000000017</v>
      </c>
      <c r="T25" s="26">
        <v>373</v>
      </c>
      <c r="U25" s="12">
        <f t="shared" si="6"/>
        <v>-1461100.6800000013</v>
      </c>
      <c r="V25" s="26">
        <v>470</v>
      </c>
      <c r="W25" s="12">
        <f t="shared" si="7"/>
        <v>-1841065.2000000016</v>
      </c>
      <c r="X25" s="26">
        <v>440</v>
      </c>
      <c r="Y25" s="12">
        <f t="shared" si="8"/>
        <v>-1723550.4000000015</v>
      </c>
      <c r="Z25" s="26">
        <v>328</v>
      </c>
      <c r="AA25" s="12">
        <f t="shared" si="9"/>
        <v>-1284828.4800000011</v>
      </c>
      <c r="AB25" s="26">
        <v>407</v>
      </c>
      <c r="AC25" s="12">
        <f t="shared" si="10"/>
        <v>3859515.8799999985</v>
      </c>
      <c r="AD25" s="26">
        <v>365</v>
      </c>
      <c r="AE25" s="12">
        <f t="shared" si="11"/>
        <v>3461236.5999999987</v>
      </c>
    </row>
    <row r="26" spans="2:31" x14ac:dyDescent="0.25">
      <c r="B26" s="1" t="s">
        <v>16</v>
      </c>
      <c r="C26" s="12">
        <v>24900</v>
      </c>
      <c r="D26" s="12">
        <v>13000</v>
      </c>
      <c r="E26" s="12">
        <v>39482.839999999997</v>
      </c>
      <c r="F26" s="12">
        <f>E26-C26</f>
        <v>14582.839999999997</v>
      </c>
      <c r="G26" s="12">
        <f t="shared" si="0"/>
        <v>26482.839999999997</v>
      </c>
      <c r="H26" s="26">
        <v>232</v>
      </c>
      <c r="I26" s="12">
        <f t="shared" si="12"/>
        <v>3383218.879999999</v>
      </c>
      <c r="J26" s="26">
        <v>339</v>
      </c>
      <c r="K26" s="12">
        <f t="shared" si="1"/>
        <v>4943582.7599999988</v>
      </c>
      <c r="L26" s="26">
        <v>378</v>
      </c>
      <c r="M26" s="12">
        <f t="shared" si="2"/>
        <v>5512313.5199999986</v>
      </c>
      <c r="N26" s="26">
        <v>371</v>
      </c>
      <c r="O26" s="12">
        <f t="shared" si="3"/>
        <v>5410233.6399999987</v>
      </c>
      <c r="P26" s="26">
        <v>355</v>
      </c>
      <c r="Q26" s="12">
        <f t="shared" si="4"/>
        <v>5176908.1999999983</v>
      </c>
      <c r="R26" s="26">
        <v>398</v>
      </c>
      <c r="S26" s="12">
        <f t="shared" si="5"/>
        <v>5803970.3199999984</v>
      </c>
      <c r="T26" s="26">
        <v>385</v>
      </c>
      <c r="U26" s="12">
        <f t="shared" si="6"/>
        <v>5614393.3999999985</v>
      </c>
      <c r="V26" s="26">
        <v>414</v>
      </c>
      <c r="W26" s="12">
        <f t="shared" si="7"/>
        <v>6037295.7599999988</v>
      </c>
      <c r="X26" s="26">
        <v>390</v>
      </c>
      <c r="Y26" s="12">
        <f t="shared" si="8"/>
        <v>5687307.5999999987</v>
      </c>
      <c r="Z26" s="26">
        <v>390</v>
      </c>
      <c r="AA26" s="12">
        <f t="shared" si="9"/>
        <v>5687307.5999999987</v>
      </c>
      <c r="AB26" s="26">
        <v>378</v>
      </c>
      <c r="AC26" s="12">
        <f t="shared" si="10"/>
        <v>10010513.52</v>
      </c>
      <c r="AD26" s="26">
        <v>388</v>
      </c>
      <c r="AE26" s="12">
        <f t="shared" si="11"/>
        <v>10275341.919999998</v>
      </c>
    </row>
    <row r="27" spans="2:31" x14ac:dyDescent="0.25">
      <c r="B27" s="1" t="s">
        <v>19</v>
      </c>
      <c r="C27" s="12">
        <v>20750</v>
      </c>
      <c r="D27" s="12">
        <v>11750</v>
      </c>
      <c r="E27" s="12">
        <v>39482.839999999997</v>
      </c>
      <c r="F27" s="12">
        <f>E27-C27</f>
        <v>18732.839999999997</v>
      </c>
      <c r="G27" s="12">
        <f t="shared" si="0"/>
        <v>27732.839999999997</v>
      </c>
      <c r="H27" s="26">
        <v>582</v>
      </c>
      <c r="I27" s="12">
        <f t="shared" si="12"/>
        <v>10902512.879999997</v>
      </c>
      <c r="J27" s="26">
        <v>501</v>
      </c>
      <c r="K27" s="12">
        <f t="shared" si="1"/>
        <v>9385152.839999998</v>
      </c>
      <c r="L27" s="26">
        <v>498</v>
      </c>
      <c r="M27" s="12">
        <f t="shared" si="2"/>
        <v>9328954.3199999984</v>
      </c>
      <c r="N27" s="26">
        <v>947</v>
      </c>
      <c r="O27" s="12">
        <f t="shared" si="3"/>
        <v>17739999.479999997</v>
      </c>
      <c r="P27" s="26">
        <v>597</v>
      </c>
      <c r="Q27" s="12">
        <f t="shared" si="4"/>
        <v>11183505.479999999</v>
      </c>
      <c r="R27" s="26">
        <v>958</v>
      </c>
      <c r="S27" s="12">
        <f t="shared" si="5"/>
        <v>17946060.719999995</v>
      </c>
      <c r="T27" s="26">
        <v>1550</v>
      </c>
      <c r="U27" s="12">
        <f t="shared" si="6"/>
        <v>29035901.999999996</v>
      </c>
      <c r="V27" s="26">
        <v>1973</v>
      </c>
      <c r="W27" s="12">
        <f t="shared" si="7"/>
        <v>36959893.319999993</v>
      </c>
      <c r="X27" s="26">
        <v>1501</v>
      </c>
      <c r="Y27" s="12">
        <f t="shared" si="8"/>
        <v>28117992.839999996</v>
      </c>
      <c r="Z27" s="26">
        <v>1708</v>
      </c>
      <c r="AA27" s="12">
        <f t="shared" si="9"/>
        <v>31995690.719999995</v>
      </c>
      <c r="AB27" s="26">
        <v>1352</v>
      </c>
      <c r="AC27" s="12">
        <f t="shared" si="10"/>
        <v>37494799.679999992</v>
      </c>
      <c r="AD27" s="26">
        <v>1306</v>
      </c>
      <c r="AE27" s="12">
        <f t="shared" si="11"/>
        <v>36219089.039999999</v>
      </c>
    </row>
    <row r="28" spans="2:31" s="4" customFormat="1" x14ac:dyDescent="0.25">
      <c r="B28" s="3" t="s">
        <v>26</v>
      </c>
      <c r="C28" s="11"/>
      <c r="D28" s="11"/>
      <c r="E28" s="11"/>
      <c r="F28" s="11"/>
      <c r="G28" s="11"/>
      <c r="H28" s="27">
        <f t="shared" ref="H28:AE28" si="13">SUM(H23:H27)</f>
        <v>1501</v>
      </c>
      <c r="I28" s="11">
        <f t="shared" si="13"/>
        <v>15223650.559999995</v>
      </c>
      <c r="J28" s="27">
        <f t="shared" si="13"/>
        <v>1650</v>
      </c>
      <c r="K28" s="11">
        <f t="shared" si="13"/>
        <v>15281118.279999994</v>
      </c>
      <c r="L28" s="27">
        <f t="shared" si="13"/>
        <v>1698</v>
      </c>
      <c r="M28" s="11">
        <f t="shared" si="13"/>
        <v>15126301.399999995</v>
      </c>
      <c r="N28" s="27">
        <f t="shared" si="13"/>
        <v>2195</v>
      </c>
      <c r="O28" s="11">
        <f t="shared" si="13"/>
        <v>23840166.079999991</v>
      </c>
      <c r="P28" s="27">
        <f t="shared" si="13"/>
        <v>1866</v>
      </c>
      <c r="Q28" s="11">
        <f t="shared" si="13"/>
        <v>17184566.159999996</v>
      </c>
      <c r="R28" s="27">
        <f t="shared" si="13"/>
        <v>2249</v>
      </c>
      <c r="S28" s="11">
        <f t="shared" si="13"/>
        <v>24284237.95999999</v>
      </c>
      <c r="T28" s="27">
        <f t="shared" si="13"/>
        <v>2729</v>
      </c>
      <c r="U28" s="11">
        <f t="shared" si="13"/>
        <v>35013992.279999994</v>
      </c>
      <c r="V28" s="27">
        <f t="shared" si="13"/>
        <v>3297</v>
      </c>
      <c r="W28" s="11">
        <f t="shared" si="13"/>
        <v>43154632.679999992</v>
      </c>
      <c r="X28" s="27">
        <f t="shared" si="13"/>
        <v>2762</v>
      </c>
      <c r="Y28" s="11">
        <f t="shared" si="13"/>
        <v>34270599.079999991</v>
      </c>
      <c r="Z28" s="27">
        <f t="shared" si="13"/>
        <v>2839</v>
      </c>
      <c r="AA28" s="11">
        <f t="shared" si="13"/>
        <v>38254304.679999992</v>
      </c>
      <c r="AB28" s="27">
        <f t="shared" si="13"/>
        <v>2500</v>
      </c>
      <c r="AC28" s="11">
        <f t="shared" si="13"/>
        <v>57080318.359999992</v>
      </c>
      <c r="AD28" s="27">
        <f t="shared" si="13"/>
        <v>2402</v>
      </c>
      <c r="AE28" s="11">
        <f t="shared" si="13"/>
        <v>56249911.879999995</v>
      </c>
    </row>
    <row r="29" spans="2:31" x14ac:dyDescent="0.25">
      <c r="B29" s="1"/>
      <c r="C29" s="9"/>
      <c r="D29" s="9"/>
      <c r="E29" s="9"/>
      <c r="F29" s="9"/>
      <c r="G29" s="9"/>
      <c r="H29" s="1"/>
      <c r="I29" s="9"/>
      <c r="J29" s="1"/>
      <c r="K29" s="9"/>
      <c r="L29" s="1"/>
      <c r="M29" s="9"/>
      <c r="N29" s="1"/>
      <c r="O29" s="9"/>
      <c r="P29" s="1"/>
      <c r="Q29" s="9"/>
      <c r="R29" s="1"/>
      <c r="S29" s="9"/>
      <c r="T29" s="1"/>
      <c r="U29" s="9"/>
      <c r="V29" s="1"/>
      <c r="W29" s="9"/>
      <c r="X29" s="1"/>
      <c r="Y29" s="9"/>
      <c r="Z29" s="1"/>
      <c r="AA29" s="9"/>
      <c r="AB29" s="1"/>
      <c r="AC29" s="9"/>
      <c r="AD29" s="1"/>
      <c r="AE29" s="9"/>
    </row>
    <row r="30" spans="2:31" x14ac:dyDescent="0.25">
      <c r="B30" s="7" t="s">
        <v>33</v>
      </c>
      <c r="C30" s="20">
        <f>I28+K28+M28+O28+Q28+S28+U28+W28+Y28+AA28+AC28+AE28</f>
        <v>374963799.39999992</v>
      </c>
      <c r="D30" s="20"/>
    </row>
    <row r="31" spans="2:31" x14ac:dyDescent="0.25">
      <c r="B31" s="14"/>
      <c r="C31" s="20"/>
      <c r="D31" s="20"/>
    </row>
    <row r="32" spans="2:31" x14ac:dyDescent="0.25">
      <c r="B32" s="14" t="s">
        <v>38</v>
      </c>
      <c r="C32" s="20">
        <f>H28+J28+L28+N28+P28+R28+T28+V28+X28+Z28+AB28+AD28</f>
        <v>27688</v>
      </c>
      <c r="D32" s="20"/>
    </row>
    <row r="34" spans="2:2" x14ac:dyDescent="0.25">
      <c r="B34" s="14" t="s">
        <v>35</v>
      </c>
    </row>
  </sheetData>
  <mergeCells count="13">
    <mergeCell ref="B18:S18"/>
    <mergeCell ref="R21:S21"/>
    <mergeCell ref="P21:Q21"/>
    <mergeCell ref="N21:O21"/>
    <mergeCell ref="L21:M21"/>
    <mergeCell ref="J21:K21"/>
    <mergeCell ref="H21:I21"/>
    <mergeCell ref="AD21:AE21"/>
    <mergeCell ref="T21:U21"/>
    <mergeCell ref="V21:W21"/>
    <mergeCell ref="X21:Y21"/>
    <mergeCell ref="Z21:AA21"/>
    <mergeCell ref="AB21:AC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2016</vt:lpstr>
      <vt:lpstr>2017</vt:lpstr>
      <vt:lpstr>Sheet1</vt:lpstr>
      <vt:lpstr>Sheet2</vt:lpstr>
      <vt:lpstr>Sheet3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Kome-Arifoma, Ruth SPDC-UPO/G/HIT</dc:creator>
  <cp:lastModifiedBy>Ukpedor, Rowland E SPDC-UPO/G/R</cp:lastModifiedBy>
  <dcterms:created xsi:type="dcterms:W3CDTF">2016-06-27T13:39:05Z</dcterms:created>
  <dcterms:modified xsi:type="dcterms:W3CDTF">2017-09-07T07:34:51Z</dcterms:modified>
</cp:coreProperties>
</file>