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West Asset/"/>
    </mc:Choice>
  </mc:AlternateContent>
  <xr:revisionPtr revIDLastSave="1" documentId="8_{55FAB499-1DB6-4002-9F08-F6969B3C004F}" xr6:coauthVersionLast="47" xr6:coauthVersionMax="47" xr10:uidLastSave="{0570A872-F542-49E6-9377-6410CF8E99E7}"/>
  <bookViews>
    <workbookView xWindow="-108" yWindow="-108" windowWidth="23256" windowHeight="12456" xr2:uid="{E5C72D98-8C86-4EF9-A59E-778C123B91F2}"/>
  </bookViews>
  <sheets>
    <sheet name="Fit4_PSO List" sheetId="4" r:id="rId1"/>
    <sheet name="Back Up_Fit4_PSO List" sheetId="3" r:id="rId2"/>
  </sheets>
  <definedNames>
    <definedName name="_xlnm._FilterDatabase" localSheetId="1" hidden="1">'Back Up_Fit4_PSO List'!$A$1:$T$79</definedName>
    <definedName name="_xlnm._FilterDatabase" localSheetId="0" hidden="1">'Fit4_PSO List'!$A$1:$T$79</definedName>
    <definedName name="DATA1" localSheetId="1">#REF!</definedName>
    <definedName name="DATA1" localSheetId="0">#REF!</definedName>
    <definedName name="DATA1">#REF!</definedName>
    <definedName name="DATA10" localSheetId="1">#REF!</definedName>
    <definedName name="DATA10" localSheetId="0">#REF!</definedName>
    <definedName name="DATA10">#REF!</definedName>
    <definedName name="DATA11" localSheetId="1">#REF!</definedName>
    <definedName name="DATA11" localSheetId="0">#REF!</definedName>
    <definedName name="DATA11">#REF!</definedName>
    <definedName name="DATA12" localSheetId="1">#REF!</definedName>
    <definedName name="DATA12" localSheetId="0">#REF!</definedName>
    <definedName name="DATA12">#REF!</definedName>
    <definedName name="DATA13" localSheetId="1">#REF!</definedName>
    <definedName name="DATA13" localSheetId="0">#REF!</definedName>
    <definedName name="DATA13">#REF!</definedName>
    <definedName name="DATA14" localSheetId="1">#REF!</definedName>
    <definedName name="DATA14" localSheetId="0">#REF!</definedName>
    <definedName name="DATA14">#REF!</definedName>
    <definedName name="DATA15" localSheetId="1">#REF!</definedName>
    <definedName name="DATA15" localSheetId="0">#REF!</definedName>
    <definedName name="DATA15">#REF!</definedName>
    <definedName name="DATA16" localSheetId="1">#REF!</definedName>
    <definedName name="DATA16" localSheetId="0">#REF!</definedName>
    <definedName name="DATA16">#REF!</definedName>
    <definedName name="DATA17" localSheetId="1">#REF!</definedName>
    <definedName name="DATA17" localSheetId="0">#REF!</definedName>
    <definedName name="DATA17">#REF!</definedName>
    <definedName name="DATA18" localSheetId="1">#REF!</definedName>
    <definedName name="DATA18" localSheetId="0">#REF!</definedName>
    <definedName name="DATA18">#REF!</definedName>
    <definedName name="DATA19" localSheetId="1">#REF!</definedName>
    <definedName name="DATA19" localSheetId="0">#REF!</definedName>
    <definedName name="DATA19">#REF!</definedName>
    <definedName name="DATA2" localSheetId="1">#REF!</definedName>
    <definedName name="DATA2" localSheetId="0">#REF!</definedName>
    <definedName name="DATA2">#REF!</definedName>
    <definedName name="DATA20" localSheetId="1">#REF!</definedName>
    <definedName name="DATA20" localSheetId="0">#REF!</definedName>
    <definedName name="DATA20">#REF!</definedName>
    <definedName name="DATA21" localSheetId="1">#REF!</definedName>
    <definedName name="DATA21" localSheetId="0">#REF!</definedName>
    <definedName name="DATA21">#REF!</definedName>
    <definedName name="DATA22" localSheetId="1">#REF!</definedName>
    <definedName name="DATA22" localSheetId="0">#REF!</definedName>
    <definedName name="DATA22">#REF!</definedName>
    <definedName name="DATA23" localSheetId="1">#REF!</definedName>
    <definedName name="DATA23" localSheetId="0">#REF!</definedName>
    <definedName name="DATA23">#REF!</definedName>
    <definedName name="DATA24" localSheetId="1">#REF!</definedName>
    <definedName name="DATA24" localSheetId="0">#REF!</definedName>
    <definedName name="DATA24">#REF!</definedName>
    <definedName name="DATA3" localSheetId="1">#REF!</definedName>
    <definedName name="DATA3" localSheetId="0">#REF!</definedName>
    <definedName name="DATA3">#REF!</definedName>
    <definedName name="DATA4" localSheetId="1">#REF!</definedName>
    <definedName name="DATA4" localSheetId="0">#REF!</definedName>
    <definedName name="DATA4">#REF!</definedName>
    <definedName name="DATA5" localSheetId="1">#REF!</definedName>
    <definedName name="DATA5" localSheetId="0">#REF!</definedName>
    <definedName name="DATA5">#REF!</definedName>
    <definedName name="DATA6" localSheetId="1">#REF!</definedName>
    <definedName name="DATA6" localSheetId="0">#REF!</definedName>
    <definedName name="DATA6">#REF!</definedName>
    <definedName name="DATA7" localSheetId="1">#REF!</definedName>
    <definedName name="DATA7" localSheetId="0">#REF!</definedName>
    <definedName name="DATA7">#REF!</definedName>
    <definedName name="DATA8" localSheetId="1">#REF!</definedName>
    <definedName name="DATA8" localSheetId="0">#REF!</definedName>
    <definedName name="DATA8">#REF!</definedName>
    <definedName name="DATA9" localSheetId="1">#REF!</definedName>
    <definedName name="DATA9" localSheetId="0">#REF!</definedName>
    <definedName name="DATA9">#REF!</definedName>
    <definedName name="TEST0" localSheetId="1">#REF!</definedName>
    <definedName name="TEST0" localSheetId="0">#REF!</definedName>
    <definedName name="TEST0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4" l="1"/>
  <c r="P61" i="4"/>
  <c r="P60" i="4"/>
  <c r="P59" i="4"/>
  <c r="P58" i="4"/>
  <c r="P57" i="4"/>
  <c r="P56" i="4"/>
  <c r="P78" i="4"/>
  <c r="P77" i="4"/>
  <c r="P76" i="4"/>
  <c r="P75" i="4"/>
  <c r="P74" i="4"/>
  <c r="P73" i="4"/>
  <c r="P72" i="4"/>
  <c r="P71" i="4"/>
  <c r="P70" i="4"/>
  <c r="P67" i="4"/>
  <c r="P66" i="4"/>
  <c r="P65" i="4"/>
  <c r="P64" i="4"/>
  <c r="P63" i="4"/>
  <c r="A70" i="4"/>
  <c r="A71" i="4" s="1"/>
  <c r="A69" i="4"/>
  <c r="A39" i="4"/>
  <c r="A40" i="4" s="1"/>
  <c r="A41" i="4" s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69" i="4"/>
  <c r="P2" i="4"/>
  <c r="Q83" i="4"/>
  <c r="L83" i="4"/>
  <c r="N79" i="4"/>
  <c r="I79" i="4"/>
  <c r="Q68" i="4"/>
  <c r="Q67" i="4"/>
  <c r="Q66" i="4"/>
  <c r="Q65" i="4"/>
  <c r="Q64" i="4"/>
  <c r="Q63" i="4"/>
  <c r="Q62" i="4"/>
  <c r="Q61" i="4"/>
  <c r="Q60" i="4"/>
  <c r="Q59" i="4"/>
  <c r="Q58" i="4"/>
  <c r="Q56" i="4"/>
  <c r="Q55" i="4"/>
  <c r="P55" i="4"/>
  <c r="L55" i="4"/>
  <c r="Q54" i="4"/>
  <c r="P54" i="4"/>
  <c r="L54" i="4"/>
  <c r="Q53" i="4"/>
  <c r="P53" i="4"/>
  <c r="L53" i="4"/>
  <c r="Q52" i="4"/>
  <c r="P52" i="4"/>
  <c r="L52" i="4"/>
  <c r="Q51" i="4"/>
  <c r="P51" i="4"/>
  <c r="L51" i="4"/>
  <c r="Q50" i="4"/>
  <c r="P50" i="4"/>
  <c r="L50" i="4"/>
  <c r="Q49" i="4"/>
  <c r="P49" i="4"/>
  <c r="L49" i="4"/>
  <c r="Q48" i="4"/>
  <c r="P48" i="4"/>
  <c r="L48" i="4"/>
  <c r="Q47" i="4"/>
  <c r="P47" i="4"/>
  <c r="L47" i="4"/>
  <c r="Q46" i="4"/>
  <c r="P46" i="4"/>
  <c r="L46" i="4"/>
  <c r="Q45" i="4"/>
  <c r="P45" i="4"/>
  <c r="L45" i="4"/>
  <c r="Q44" i="4"/>
  <c r="P44" i="4"/>
  <c r="L44" i="4"/>
  <c r="Q43" i="4"/>
  <c r="P43" i="4"/>
  <c r="L43" i="4"/>
  <c r="Q42" i="4"/>
  <c r="P42" i="4"/>
  <c r="L42" i="4"/>
  <c r="Q41" i="4"/>
  <c r="P41" i="4"/>
  <c r="L41" i="4"/>
  <c r="Q40" i="4"/>
  <c r="P40" i="4"/>
  <c r="L40" i="4"/>
  <c r="Q69" i="4"/>
  <c r="L69" i="4"/>
  <c r="Q39" i="4"/>
  <c r="L39" i="4"/>
  <c r="Q38" i="4"/>
  <c r="L38" i="4"/>
  <c r="Q37" i="4"/>
  <c r="L37" i="4"/>
  <c r="Q36" i="4"/>
  <c r="L36" i="4"/>
  <c r="Q35" i="4"/>
  <c r="L35" i="4"/>
  <c r="Q34" i="4"/>
  <c r="L34" i="4"/>
  <c r="Q33" i="4"/>
  <c r="L33" i="4"/>
  <c r="Q32" i="4"/>
  <c r="L32" i="4"/>
  <c r="Q31" i="4"/>
  <c r="L31" i="4"/>
  <c r="Q30" i="4"/>
  <c r="L30" i="4"/>
  <c r="Q29" i="4"/>
  <c r="L29" i="4"/>
  <c r="Q28" i="4"/>
  <c r="L28" i="4"/>
  <c r="Q27" i="4"/>
  <c r="L27" i="4"/>
  <c r="Q26" i="4"/>
  <c r="L26" i="4"/>
  <c r="Q25" i="4"/>
  <c r="L25" i="4"/>
  <c r="Q24" i="4"/>
  <c r="L24" i="4"/>
  <c r="Q23" i="4"/>
  <c r="L23" i="4"/>
  <c r="Q22" i="4"/>
  <c r="L22" i="4"/>
  <c r="Q21" i="4"/>
  <c r="L21" i="4"/>
  <c r="Q20" i="4"/>
  <c r="L20" i="4"/>
  <c r="Q19" i="4"/>
  <c r="L19" i="4"/>
  <c r="Q18" i="4"/>
  <c r="L18" i="4"/>
  <c r="Q17" i="4"/>
  <c r="L17" i="4"/>
  <c r="Q16" i="4"/>
  <c r="L16" i="4"/>
  <c r="Q15" i="4"/>
  <c r="L15" i="4"/>
  <c r="Q14" i="4"/>
  <c r="L14" i="4"/>
  <c r="Q13" i="4"/>
  <c r="L13" i="4"/>
  <c r="Q12" i="4"/>
  <c r="L12" i="4"/>
  <c r="Q11" i="4"/>
  <c r="L11" i="4"/>
  <c r="Q10" i="4"/>
  <c r="L10" i="4"/>
  <c r="Q9" i="4"/>
  <c r="L9" i="4"/>
  <c r="Q8" i="4"/>
  <c r="L8" i="4"/>
  <c r="Q7" i="4"/>
  <c r="L7" i="4"/>
  <c r="Q6" i="4"/>
  <c r="L6" i="4"/>
  <c r="Q5" i="4"/>
  <c r="L5" i="4"/>
  <c r="Q4" i="4"/>
  <c r="L4" i="4"/>
  <c r="Q3" i="4"/>
  <c r="L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72" i="4" s="1"/>
  <c r="Q2" i="4"/>
  <c r="L2" i="4"/>
  <c r="P79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N79" i="3"/>
  <c r="I79" i="3"/>
  <c r="Q79" i="4" l="1"/>
  <c r="L79" i="4"/>
  <c r="P79" i="4"/>
  <c r="A76" i="4"/>
  <c r="A77" i="4" s="1"/>
  <c r="A75" i="4" s="1"/>
  <c r="A78" i="4" s="1"/>
  <c r="A74" i="4" s="1"/>
  <c r="A73" i="4"/>
  <c r="Q83" i="3"/>
  <c r="L83" i="3"/>
  <c r="Q36" i="3"/>
  <c r="L36" i="3"/>
  <c r="L40" i="3"/>
  <c r="L39" i="3"/>
  <c r="L38" i="3"/>
  <c r="L37" i="3"/>
  <c r="L35" i="3"/>
  <c r="L32" i="3"/>
  <c r="L31" i="3"/>
  <c r="Q35" i="3"/>
  <c r="Q37" i="3"/>
  <c r="Q38" i="3"/>
  <c r="Q39" i="3"/>
  <c r="Q40" i="3"/>
  <c r="Q32" i="3"/>
  <c r="Q31" i="3"/>
  <c r="Q27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L2" i="3" l="1"/>
  <c r="L30" i="3" l="1"/>
  <c r="L33" i="3"/>
  <c r="L56" i="3"/>
  <c r="L55" i="3"/>
  <c r="L54" i="3"/>
  <c r="L29" i="3"/>
  <c r="L28" i="3"/>
  <c r="L34" i="3"/>
  <c r="L53" i="3"/>
  <c r="L27" i="3"/>
  <c r="L52" i="3"/>
  <c r="L51" i="3"/>
  <c r="L50" i="3"/>
  <c r="L49" i="3"/>
  <c r="L48" i="3"/>
  <c r="L26" i="3"/>
  <c r="L47" i="3"/>
  <c r="L25" i="3"/>
  <c r="L24" i="3"/>
  <c r="L23" i="3"/>
  <c r="L46" i="3"/>
  <c r="L22" i="3"/>
  <c r="L45" i="3"/>
  <c r="L21" i="3"/>
  <c r="L20" i="3"/>
  <c r="L19" i="3"/>
  <c r="L18" i="3"/>
  <c r="L44" i="3"/>
  <c r="L43" i="3"/>
  <c r="L16" i="3"/>
  <c r="L15" i="3"/>
  <c r="L14" i="3"/>
  <c r="L13" i="3"/>
  <c r="L12" i="3"/>
  <c r="L17" i="3"/>
  <c r="L42" i="3"/>
  <c r="L41" i="3"/>
  <c r="L5" i="3"/>
  <c r="L4" i="3"/>
  <c r="L3" i="3"/>
  <c r="L7" i="3"/>
  <c r="L8" i="3"/>
  <c r="L9" i="3"/>
  <c r="L11" i="3"/>
  <c r="L10" i="3"/>
  <c r="L6" i="3"/>
  <c r="Q30" i="3"/>
  <c r="Q33" i="3"/>
  <c r="Q56" i="3"/>
  <c r="Q59" i="3"/>
  <c r="Q55" i="3"/>
  <c r="Q54" i="3"/>
  <c r="Q29" i="3"/>
  <c r="Q28" i="3"/>
  <c r="Q34" i="3"/>
  <c r="Q53" i="3"/>
  <c r="Q52" i="3"/>
  <c r="Q61" i="3"/>
  <c r="Q51" i="3"/>
  <c r="Q50" i="3"/>
  <c r="Q62" i="3"/>
  <c r="Q60" i="3"/>
  <c r="Q49" i="3"/>
  <c r="Q48" i="3"/>
  <c r="Q26" i="3"/>
  <c r="Q47" i="3"/>
  <c r="Q25" i="3"/>
  <c r="Q24" i="3"/>
  <c r="Q23" i="3"/>
  <c r="Q46" i="3"/>
  <c r="Q22" i="3"/>
  <c r="Q45" i="3"/>
  <c r="Q21" i="3"/>
  <c r="Q20" i="3"/>
  <c r="Q19" i="3"/>
  <c r="Q18" i="3"/>
  <c r="Q44" i="3"/>
  <c r="Q43" i="3"/>
  <c r="Q16" i="3"/>
  <c r="Q15" i="3"/>
  <c r="Q14" i="3"/>
  <c r="Q13" i="3"/>
  <c r="Q12" i="3"/>
  <c r="Q2" i="3"/>
  <c r="Q68" i="3"/>
  <c r="Q67" i="3"/>
  <c r="Q66" i="3"/>
  <c r="Q17" i="3"/>
  <c r="Q57" i="3"/>
  <c r="Q42" i="3"/>
  <c r="Q41" i="3"/>
  <c r="Q5" i="3"/>
  <c r="Q4" i="3"/>
  <c r="Q3" i="3"/>
  <c r="Q7" i="3"/>
  <c r="Q8" i="3"/>
  <c r="Q9" i="3"/>
  <c r="Q11" i="3"/>
  <c r="Q10" i="3"/>
  <c r="Q6" i="3"/>
  <c r="Q65" i="3"/>
  <c r="Q64" i="3"/>
  <c r="Q63" i="3"/>
  <c r="Q69" i="3"/>
  <c r="L79" i="3" l="1"/>
  <c r="Q79" i="3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l="1"/>
  <c r="A59" i="3" s="1"/>
  <c r="A60" i="3" s="1"/>
  <c r="A61" i="3" s="1"/>
  <c r="A62" i="3" s="1"/>
  <c r="A63" i="3" s="1"/>
  <c r="A64" i="3" l="1"/>
  <c r="A65" i="3" s="1"/>
  <c r="A66" i="3" s="1"/>
  <c r="A67" i="3" s="1"/>
  <c r="A68" i="3" l="1"/>
  <c r="A69" i="3" s="1"/>
  <c r="A70" i="3" l="1"/>
  <c r="A71" i="3" s="1"/>
  <c r="A72" i="3" s="1"/>
  <c r="A76" i="3" l="1"/>
  <c r="A77" i="3" s="1"/>
  <c r="A75" i="3" s="1"/>
  <c r="A78" i="3" s="1"/>
  <c r="A74" i="3" s="1"/>
  <c r="A73" i="3"/>
</calcChain>
</file>

<file path=xl/sharedStrings.xml><?xml version="1.0" encoding="utf-8"?>
<sst xmlns="http://schemas.openxmlformats.org/spreadsheetml/2006/main" count="1446" uniqueCount="189">
  <si>
    <t>S/N</t>
  </si>
  <si>
    <t>Well ID</t>
  </si>
  <si>
    <t>Description</t>
  </si>
  <si>
    <t>Target Date</t>
  </si>
  <si>
    <t>Action Parties</t>
  </si>
  <si>
    <t>Status</t>
  </si>
  <si>
    <t>Closed</t>
  </si>
  <si>
    <t>Open</t>
  </si>
  <si>
    <t>BENS024L</t>
  </si>
  <si>
    <t>TUNU013T</t>
  </si>
  <si>
    <t>FORC148T</t>
  </si>
  <si>
    <t>FORC047S</t>
  </si>
  <si>
    <t>ESCB002L</t>
  </si>
  <si>
    <t>Ops</t>
  </si>
  <si>
    <t>OTUM035S</t>
  </si>
  <si>
    <t>OTUM036L</t>
  </si>
  <si>
    <t>OGBO017T</t>
  </si>
  <si>
    <t>FORC/2</t>
  </si>
  <si>
    <t>Cluster 5 Optimization - Well re-alignment for possible gains</t>
  </si>
  <si>
    <t>Date
Identified</t>
  </si>
  <si>
    <t>Activity Type</t>
  </si>
  <si>
    <t>CATEGORY: 
OPTZ or DEF or LIP</t>
  </si>
  <si>
    <t>Facility - Node</t>
  </si>
  <si>
    <t>Date Acheived</t>
  </si>
  <si>
    <t>PSO</t>
  </si>
  <si>
    <t>OPTZ</t>
  </si>
  <si>
    <t>FORC/4</t>
  </si>
  <si>
    <t>FORC/3</t>
  </si>
  <si>
    <t>Bean up from BN 40 to BN 42</t>
  </si>
  <si>
    <t>FORC139T</t>
  </si>
  <si>
    <t>Bean up from BN 24 to BN 28</t>
  </si>
  <si>
    <t>Bean up from BN 18 to BN 20</t>
  </si>
  <si>
    <t>FORC074T</t>
  </si>
  <si>
    <t>Bean up from BN 24 to BN 26</t>
  </si>
  <si>
    <t>OTUM/1</t>
  </si>
  <si>
    <t>AFRE010L</t>
  </si>
  <si>
    <t>Bean up from BN 20 to BN 24</t>
  </si>
  <si>
    <t>AFRE013S</t>
  </si>
  <si>
    <t>Bean up from BN 16 to BN 24</t>
  </si>
  <si>
    <t>ESCB011S</t>
  </si>
  <si>
    <t>ESCB015L</t>
  </si>
  <si>
    <t>Bean up from BN 44 to BN 48</t>
  </si>
  <si>
    <t>OTUM030L</t>
  </si>
  <si>
    <t>Bean up from BN 36 to BN 40</t>
  </si>
  <si>
    <t>Bean up from BN 52 to BN 56</t>
  </si>
  <si>
    <t>BENS/1</t>
  </si>
  <si>
    <t>BENS011S</t>
  </si>
  <si>
    <t>Bean up from BN 30 to BN 32 to close gap between Net and TAR</t>
  </si>
  <si>
    <t>BENS018L</t>
  </si>
  <si>
    <t>Bean up from BN 20 to BN 24 to close gap between Net and TAR</t>
  </si>
  <si>
    <t>Bean up from BN 16 to BN 18 to comply with TAR</t>
  </si>
  <si>
    <t>BENS022T</t>
  </si>
  <si>
    <t>Bean up from BN 20 to BN 24 to comply with TAR</t>
  </si>
  <si>
    <t>OGBO/1</t>
  </si>
  <si>
    <t>TUNU/1</t>
  </si>
  <si>
    <t>Bean down from BN 24 to BN 20 to comply with TAR</t>
  </si>
  <si>
    <t xml:space="preserve">Yokri Lift Gas Optimization using ultrasonic clamp-on gas metering. </t>
  </si>
  <si>
    <t>Cluster 31 Well re-alignment for 4 strings (FORC031S, 048L, 048S &amp; 049T)</t>
  </si>
  <si>
    <t>Done and tested well.</t>
  </si>
  <si>
    <t>Implemented and tested post community issues</t>
  </si>
  <si>
    <t>Facility PSO: FL Descaling</t>
  </si>
  <si>
    <t>EA/EJA</t>
  </si>
  <si>
    <t>FORC144T</t>
  </si>
  <si>
    <t>Implemented post community crisis &amp; flare management</t>
  </si>
  <si>
    <t>Implemented post community crisis &amp; flare mgt</t>
  </si>
  <si>
    <t>Hamzat</t>
  </si>
  <si>
    <t>Reduction of New Yokri FS HP static pressure, to help with draw-down of wells</t>
  </si>
  <si>
    <t>Remarks/Actions</t>
  </si>
  <si>
    <t>FORC</t>
  </si>
  <si>
    <t>Choke optimization</t>
  </si>
  <si>
    <t>Bean up implemented, but closed in for flare management due to AGC1 &amp; AGC2 outages</t>
  </si>
  <si>
    <t>EA019S</t>
  </si>
  <si>
    <t>EA020</t>
  </si>
  <si>
    <t>EA021</t>
  </si>
  <si>
    <t>EA023</t>
  </si>
  <si>
    <t>EA045</t>
  </si>
  <si>
    <t>EA047</t>
  </si>
  <si>
    <t>EA050</t>
  </si>
  <si>
    <t>EA051</t>
  </si>
  <si>
    <t>Bean up, but not tested due to unavailability of test facility. Well was awaiting completion of MER testing, then it was creamed off for flare management due to AGC1 &amp; AGC2 outages.</t>
  </si>
  <si>
    <t xml:space="preserve">Review opportunity &amp; provide timeline (Femi &amp; Aisha) </t>
  </si>
  <si>
    <t>Focused session planned for review of 31S (3rd week in May). Put on hold until 31S is back on stream. Revalidate opportunity and the associated gains.</t>
  </si>
  <si>
    <t>Femi/
Magdalene</t>
  </si>
  <si>
    <t>Implemented but resulted in a net loss. To be reversed to previous choke size</t>
  </si>
  <si>
    <t>Bean up implemented, but closed in for flare management due to AGC1 &amp; AGC2 outages. AGC2 expected to be back-up within the week. Leak on LP line, currently using the line to to produce the LP wells.</t>
  </si>
  <si>
    <t>Closed in for flare management due to AGC1 &amp; AGC2 outages. Leak on LP line, currently using the line to to produce the LP wells.  AGC2 expected to be back-up within the week. Leak on LP line, currently using the line to to produce the LP wells.</t>
  </si>
  <si>
    <t>Facilty trips, weather, operational issues resulting in the non-testing of the wells.</t>
  </si>
  <si>
    <t>FC Cluster 5</t>
  </si>
  <si>
    <t>FC Cluster 31</t>
  </si>
  <si>
    <t>Yokri</t>
  </si>
  <si>
    <t>Onyi/Ops</t>
  </si>
  <si>
    <t>FORC152T</t>
  </si>
  <si>
    <t>FORC073L</t>
  </si>
  <si>
    <t>FORC064T</t>
  </si>
  <si>
    <t>FORC028S</t>
  </si>
  <si>
    <t>FORC037L</t>
  </si>
  <si>
    <t>FORC131L</t>
  </si>
  <si>
    <t>FORC138T</t>
  </si>
  <si>
    <t>FORC142S</t>
  </si>
  <si>
    <t>FORC143T</t>
  </si>
  <si>
    <t>FORC147T</t>
  </si>
  <si>
    <t>FORC150T</t>
  </si>
  <si>
    <t>FORC022T</t>
  </si>
  <si>
    <t>FORC028L</t>
  </si>
  <si>
    <t>FORC135L</t>
  </si>
  <si>
    <t>Bean up from 40/64" to 42/64"</t>
  </si>
  <si>
    <t>Bean up from 28/64" to 30/64"</t>
  </si>
  <si>
    <t>Bean up from 30/64" to 34/64"</t>
  </si>
  <si>
    <t>Bean up from 56/64" to 60/64"</t>
  </si>
  <si>
    <t>Bean up from 28/64" to 32/64"</t>
  </si>
  <si>
    <t>Bean up from 24/64" to 28/64"</t>
  </si>
  <si>
    <t>Bean up from 20/64" to 24/64"</t>
  </si>
  <si>
    <t>Bean up from 36/64" to 38/64"</t>
  </si>
  <si>
    <t>Bean up from 36/64" to 40/64"</t>
  </si>
  <si>
    <t>EA056</t>
  </si>
  <si>
    <t>EA024</t>
  </si>
  <si>
    <t>EA026</t>
  </si>
  <si>
    <t>EA055T</t>
  </si>
  <si>
    <t>EA057L</t>
  </si>
  <si>
    <t>EA057S</t>
  </si>
  <si>
    <t>EA058L</t>
  </si>
  <si>
    <t>EA058S</t>
  </si>
  <si>
    <t>ZARA013T</t>
  </si>
  <si>
    <t>FORC047L</t>
  </si>
  <si>
    <t>Implemented, awaiting testing &amp; sampling</t>
  </si>
  <si>
    <t xml:space="preserve">Aborted due to high BSW, gains were eroded. </t>
  </si>
  <si>
    <t>Well is currently down, suspect SSSV, Awaiting resolution</t>
  </si>
  <si>
    <t>Implemented, but no gain</t>
  </si>
  <si>
    <t>Done and tested</t>
  </si>
  <si>
    <t>Implemented, yet to be banked</t>
  </si>
  <si>
    <t>Expected Gains (Boepd)</t>
  </si>
  <si>
    <t>Est. no of producing days till end year</t>
  </si>
  <si>
    <t>Total Est. Volume to year end
bbl</t>
  </si>
  <si>
    <t>WRFM Actual Gains CYC (Boepd)</t>
  </si>
  <si>
    <t>EA025T</t>
  </si>
  <si>
    <t>EA036T</t>
  </si>
  <si>
    <t>EA046T</t>
  </si>
  <si>
    <t>EA054T</t>
  </si>
  <si>
    <t>EA056T</t>
  </si>
  <si>
    <t>BENS025S</t>
  </si>
  <si>
    <t>BENS026T</t>
  </si>
  <si>
    <t>OGBO009T</t>
  </si>
  <si>
    <t>TUNU019S</t>
  </si>
  <si>
    <t>TUNU019L</t>
  </si>
  <si>
    <t>OPUK009T</t>
  </si>
  <si>
    <t>Bean up from 36/64” to 38/64”</t>
  </si>
  <si>
    <t>Bean fabrication ongoing</t>
  </si>
  <si>
    <t>OTUMARA</t>
  </si>
  <si>
    <t>*Budget will be provided by the asset.
*Identify &amp; screen the candidate wells.
*Share the gas lines sizes.
*Set up a follow-up connect.
*Incorporate the discussions on the gas compressor capacity</t>
  </si>
  <si>
    <t>Otumara Gas Lift Optimization.</t>
  </si>
  <si>
    <t>*Set up a call to work the details.
*Bulking constraints in Yokri to be considered in the bigger picture.</t>
  </si>
  <si>
    <t>FORC141L</t>
  </si>
  <si>
    <t>Review opportunity to see if opportunity still exists and quantify expected gains - Femi</t>
  </si>
  <si>
    <t>High annulus pressure, compressor capacity, HGOR well. Fix well integrity issue and review opportunity. 
Plan is to fix the integrity issue and use a swing gas production. This will require more NGC capacity to realise any additional oil gain.</t>
  </si>
  <si>
    <t>Bean up from BN 16 to BN 20 post removal of flare management restrictions</t>
  </si>
  <si>
    <t>FORCADOS</t>
  </si>
  <si>
    <t>Hub</t>
  </si>
  <si>
    <t>West</t>
  </si>
  <si>
    <t>East</t>
  </si>
  <si>
    <t>Parking Lot</t>
  </si>
  <si>
    <t>ETEL012T</t>
  </si>
  <si>
    <t>GBAR009T</t>
  </si>
  <si>
    <t>GBAR023T</t>
  </si>
  <si>
    <t>GBAR019T</t>
  </si>
  <si>
    <t>KOCR020T</t>
  </si>
  <si>
    <t>KOCR025T</t>
  </si>
  <si>
    <t>ZARA012S</t>
  </si>
  <si>
    <t>Bean up well from 28/64” to 32/64“.</t>
  </si>
  <si>
    <t>Bean up well from 28/64” to 32/64“.
Test well on bean 32/64". Take wellhead samples for watercut and sandcut analysis.</t>
  </si>
  <si>
    <t>Bean-up well. (Constrained by TAR)
Carry-out MER test. Request for upward review of NUPRC TAR. Implement bean-up opportunity, as advised by PT.</t>
  </si>
  <si>
    <t>Bean up well from 24/64” to 28/64“. 
Test well on bean 28/64". Take wellhead samples for watercut and sandcut analysis.</t>
  </si>
  <si>
    <t>Bean-up well (Constrained by TAR)
Carry-out MER test. Request for upward review of NUPRC TAR. Implement bean-up opportunity, as advised by PT.</t>
  </si>
  <si>
    <t xml:space="preserve">Bean up well from 24/64” to 28/64“. 
Test well on bean 28/64". Take wellhead samples for watercut and sandcut analysis. </t>
  </si>
  <si>
    <t>Bean up well from 44/64” to 48/64“. Test well on bean 32/64". 
Take wellhead samples for watercut and sandcut analysis.</t>
  </si>
  <si>
    <t>GBAR022T</t>
  </si>
  <si>
    <t>Engaging the OEM for a quote</t>
  </si>
  <si>
    <t>Stable TNP (choke available)</t>
  </si>
  <si>
    <t>OPUK/1</t>
  </si>
  <si>
    <t>GBAR/KC</t>
  </si>
  <si>
    <t>Done and tested well. Well was closed in for flare management due to AGC1 &amp; AGC2 outages and subsequently re-opened</t>
  </si>
  <si>
    <t>PT/Programmer/Prod Ops</t>
  </si>
  <si>
    <t>Femi</t>
  </si>
  <si>
    <r>
      <t>Choke optimization - Choke internals constraining the production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00B050"/>
        <rFont val="Calibri"/>
        <family val="2"/>
        <scheme val="minor"/>
      </rPr>
      <t>(Gas well)</t>
    </r>
  </si>
  <si>
    <t>Instant. Gain (Boepd)</t>
  </si>
  <si>
    <t>No of producing days from Jan. To date (Aug.)</t>
  </si>
  <si>
    <t>Expected Volume for 365 days</t>
  </si>
  <si>
    <t>Actual Total Vol YTD
bbl</t>
  </si>
  <si>
    <r>
      <t>Choke optimization - Choke internals constraining the production</t>
    </r>
    <r>
      <rPr>
        <b/>
        <sz val="10"/>
        <color theme="0"/>
        <rFont val="Calibri"/>
        <family val="2"/>
        <scheme val="minor"/>
      </rPr>
      <t xml:space="preserve"> (Gas well)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</si>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</sst>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0404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164" fontId="3" fillId="5" borderId="2" xfId="1" applyNumberFormat="1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38" fontId="3" fillId="5" borderId="2" xfId="1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vertical="center" wrapText="1"/>
    </xf>
    <xf numFmtId="164" fontId="5" fillId="5" borderId="2" xfId="1" applyNumberFormat="1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vertical="center" wrapText="1"/>
    </xf>
    <xf numFmtId="164" fontId="3" fillId="4" borderId="2" xfId="1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38" fontId="3" fillId="0" borderId="2" xfId="1" applyNumberFormat="1" applyFont="1" applyFill="1" applyBorder="1" applyAlignment="1">
      <alignment horizontal="center" vertical="center"/>
    </xf>
    <xf numFmtId="38" fontId="6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4" fontId="7" fillId="10" borderId="2" xfId="1" applyNumberFormat="1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38" fontId="3" fillId="3" borderId="2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left" vertical="center" wrapText="1"/>
    </xf>
    <xf numFmtId="164" fontId="3" fillId="3" borderId="2" xfId="1" applyNumberFormat="1" applyFont="1" applyFill="1" applyBorder="1" applyAlignment="1">
      <alignment horizontal="left" vertical="center" wrapText="1"/>
    </xf>
    <xf numFmtId="38" fontId="3" fillId="4" borderId="2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38" fontId="6" fillId="4" borderId="2" xfId="1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38" fontId="3" fillId="7" borderId="2" xfId="1" applyNumberFormat="1" applyFont="1" applyFill="1" applyBorder="1" applyAlignment="1">
      <alignment horizontal="center" vertical="center"/>
    </xf>
    <xf numFmtId="164" fontId="3" fillId="7" borderId="2" xfId="1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9" borderId="2" xfId="0" applyFont="1" applyFill="1" applyBorder="1" applyAlignment="1">
      <alignment horizontal="center" vertical="top" wrapText="1"/>
    </xf>
    <xf numFmtId="164" fontId="6" fillId="2" borderId="2" xfId="1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5" borderId="2" xfId="0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2" fontId="8" fillId="5" borderId="2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164" fontId="8" fillId="5" borderId="2" xfId="1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17" fontId="4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2" xfId="0" applyFont="1" applyFill="1" applyBorder="1" applyAlignment="1">
      <alignment vertical="center"/>
    </xf>
    <xf numFmtId="2" fontId="3" fillId="5" borderId="2" xfId="0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5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5" fontId="4" fillId="5" borderId="2" xfId="0" applyNumberFormat="1" applyFont="1" applyFill="1" applyBorder="1" applyAlignment="1">
      <alignment horizontal="center" vertical="center" wrapText="1"/>
    </xf>
    <xf numFmtId="1" fontId="4" fillId="5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38" fontId="3" fillId="5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7" fontId="4" fillId="4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7" fontId="4" fillId="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/>
    <xf numFmtId="165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7" fontId="3" fillId="3" borderId="3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38" fontId="10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8" fontId="6" fillId="0" borderId="0" xfId="0" applyNumberFormat="1" applyFont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2" fontId="3" fillId="7" borderId="2" xfId="0" applyNumberFormat="1" applyFont="1" applyFill="1" applyBorder="1" applyAlignment="1">
      <alignment horizontal="center" vertical="center"/>
    </xf>
    <xf numFmtId="164" fontId="3" fillId="7" borderId="2" xfId="1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center" vertical="center"/>
    </xf>
    <xf numFmtId="17" fontId="3" fillId="4" borderId="3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" fontId="3" fillId="5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16" fontId="7" fillId="11" borderId="2" xfId="0" applyNumberFormat="1" applyFont="1" applyFill="1" applyBorder="1" applyAlignment="1">
      <alignment horizontal="center" vertical="center"/>
    </xf>
    <xf numFmtId="49" fontId="12" fillId="11" borderId="2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vertical="center"/>
    </xf>
    <xf numFmtId="38" fontId="7" fillId="11" borderId="2" xfId="1" applyNumberFormat="1" applyFont="1" applyFill="1" applyBorder="1" applyAlignment="1">
      <alignment horizontal="center" vertical="center"/>
    </xf>
    <xf numFmtId="165" fontId="7" fillId="11" borderId="2" xfId="0" applyNumberFormat="1" applyFont="1" applyFill="1" applyBorder="1" applyAlignment="1">
      <alignment horizontal="center" vertical="center" wrapText="1"/>
    </xf>
    <xf numFmtId="1" fontId="7" fillId="11" borderId="2" xfId="0" applyNumberFormat="1" applyFont="1" applyFill="1" applyBorder="1" applyAlignment="1">
      <alignment horizontal="center" vertical="center" wrapText="1"/>
    </xf>
    <xf numFmtId="38" fontId="10" fillId="11" borderId="2" xfId="1" applyNumberFormat="1" applyFont="1" applyFill="1" applyBorder="1" applyAlignment="1">
      <alignment horizontal="center" vertical="center"/>
    </xf>
    <xf numFmtId="1" fontId="7" fillId="11" borderId="2" xfId="0" applyNumberFormat="1" applyFont="1" applyFill="1" applyBorder="1" applyAlignment="1">
      <alignment horizontal="center" vertical="center"/>
    </xf>
    <xf numFmtId="164" fontId="7" fillId="11" borderId="2" xfId="1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 wrapText="1"/>
    </xf>
    <xf numFmtId="164" fontId="7" fillId="11" borderId="2" xfId="1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9755-2466-4B8F-B000-0F93FEF6F619}">
  <sheetPr>
    <pageSetUpPr fitToPage="1"/>
  </sheetPr>
  <dimension ref="A1:U83"/>
  <sheetViews>
    <sheetView showGridLines="0" tabSelected="1" topLeftCell="E1" zoomScale="110" zoomScaleNormal="110" workbookViewId="0">
      <pane ySplit="1" topLeftCell="A63" activePane="bottomLeft" state="frozen"/>
      <selection pane="bottomLeft" activeCell="N69" sqref="N69"/>
    </sheetView>
  </sheetViews>
  <sheetFormatPr defaultColWidth="9.109375" defaultRowHeight="13.8" x14ac:dyDescent="0.3"/>
  <cols>
    <col min="1" max="1" width="5.44140625" style="95" customWidth="1"/>
    <col min="2" max="2" width="6.88671875" style="95" customWidth="1"/>
    <col min="3" max="3" width="11.44140625" style="95" customWidth="1"/>
    <col min="4" max="6" width="11" style="95" customWidth="1"/>
    <col min="7" max="7" width="15" style="95" customWidth="1"/>
    <col min="8" max="8" width="52.88671875" style="41" customWidth="1"/>
    <col min="9" max="9" width="10.44140625" style="95" customWidth="1"/>
    <col min="10" max="11" width="10.5546875" style="95" customWidth="1"/>
    <col min="12" max="16" width="10.44140625" style="95" customWidth="1"/>
    <col min="17" max="17" width="10.44140625" style="106" customWidth="1"/>
    <col min="18" max="18" width="11.5546875" style="97" customWidth="1"/>
    <col min="19" max="19" width="9.88671875" style="95" customWidth="1"/>
    <col min="20" max="20" width="10.5546875" style="95" customWidth="1"/>
    <col min="21" max="21" width="56.33203125" style="41" customWidth="1"/>
    <col min="22" max="16384" width="9.109375" style="41"/>
  </cols>
  <sheetData>
    <row r="1" spans="1:21" ht="63.75" customHeight="1" x14ac:dyDescent="0.3">
      <c r="A1" s="132" t="s">
        <v>188</v>
      </c>
      <c r="B1" s="132" t="s">
        <v>156</v>
      </c>
      <c r="C1" s="132" t="s">
        <v>19</v>
      </c>
      <c r="D1" s="132" t="s">
        <v>20</v>
      </c>
      <c r="E1" s="132" t="s">
        <v>21</v>
      </c>
      <c r="F1" s="132" t="s">
        <v>22</v>
      </c>
      <c r="G1" s="132" t="s">
        <v>1</v>
      </c>
      <c r="H1" s="132" t="s">
        <v>2</v>
      </c>
      <c r="I1" s="132" t="s">
        <v>130</v>
      </c>
      <c r="J1" s="132" t="s">
        <v>3</v>
      </c>
      <c r="K1" s="132" t="s">
        <v>131</v>
      </c>
      <c r="L1" s="132" t="s">
        <v>132</v>
      </c>
      <c r="M1" s="133" t="s">
        <v>183</v>
      </c>
      <c r="N1" s="133" t="s">
        <v>133</v>
      </c>
      <c r="O1" s="133" t="s">
        <v>184</v>
      </c>
      <c r="P1" s="133" t="s">
        <v>185</v>
      </c>
      <c r="Q1" s="134" t="s">
        <v>186</v>
      </c>
      <c r="R1" s="132" t="s">
        <v>4</v>
      </c>
      <c r="S1" s="132" t="s">
        <v>5</v>
      </c>
      <c r="T1" s="132" t="s">
        <v>23</v>
      </c>
      <c r="U1" s="132" t="s">
        <v>67</v>
      </c>
    </row>
    <row r="2" spans="1:21" x14ac:dyDescent="0.3">
      <c r="A2" s="31">
        <v>1</v>
      </c>
      <c r="B2" s="31" t="s">
        <v>157</v>
      </c>
      <c r="C2" s="32">
        <v>45349</v>
      </c>
      <c r="D2" s="31" t="s">
        <v>24</v>
      </c>
      <c r="E2" s="31" t="s">
        <v>25</v>
      </c>
      <c r="F2" s="31" t="s">
        <v>54</v>
      </c>
      <c r="G2" s="33" t="s">
        <v>9</v>
      </c>
      <c r="H2" s="42" t="s">
        <v>55</v>
      </c>
      <c r="I2" s="35">
        <v>0</v>
      </c>
      <c r="J2" s="36">
        <v>45361</v>
      </c>
      <c r="K2" s="37"/>
      <c r="L2" s="31">
        <f t="shared" ref="L2:L55" si="0">I2*K2</f>
        <v>0</v>
      </c>
      <c r="M2" s="31"/>
      <c r="N2" s="35">
        <v>12.49</v>
      </c>
      <c r="O2" s="31">
        <v>244</v>
      </c>
      <c r="P2" s="116">
        <f>N2*365*0.8</f>
        <v>3647.0800000000004</v>
      </c>
      <c r="Q2" s="38">
        <f t="shared" ref="Q2:Q56" si="1">N2*O2</f>
        <v>3047.56</v>
      </c>
      <c r="R2" s="39" t="s">
        <v>13</v>
      </c>
      <c r="S2" s="31" t="s">
        <v>6</v>
      </c>
      <c r="T2" s="40">
        <v>45337</v>
      </c>
      <c r="U2" s="1" t="s">
        <v>58</v>
      </c>
    </row>
    <row r="3" spans="1:21" x14ac:dyDescent="0.3">
      <c r="A3" s="31">
        <f>1+A2</f>
        <v>2</v>
      </c>
      <c r="B3" s="31" t="s">
        <v>157</v>
      </c>
      <c r="C3" s="32">
        <v>45338</v>
      </c>
      <c r="D3" s="31" t="s">
        <v>24</v>
      </c>
      <c r="E3" s="31" t="s">
        <v>25</v>
      </c>
      <c r="F3" s="31" t="s">
        <v>34</v>
      </c>
      <c r="G3" s="31" t="s">
        <v>39</v>
      </c>
      <c r="H3" s="42" t="s">
        <v>36</v>
      </c>
      <c r="I3" s="31">
        <v>50</v>
      </c>
      <c r="J3" s="36">
        <v>45351</v>
      </c>
      <c r="K3" s="37"/>
      <c r="L3" s="31">
        <f t="shared" si="0"/>
        <v>0</v>
      </c>
      <c r="M3" s="31"/>
      <c r="N3" s="43">
        <v>13.06</v>
      </c>
      <c r="O3" s="31">
        <v>244</v>
      </c>
      <c r="P3" s="116">
        <f t="shared" ref="P3:P39" si="2">N3*365*0.8</f>
        <v>3813.5200000000004</v>
      </c>
      <c r="Q3" s="44">
        <f t="shared" si="1"/>
        <v>3186.6400000000003</v>
      </c>
      <c r="R3" s="39" t="s">
        <v>13</v>
      </c>
      <c r="S3" s="31" t="s">
        <v>6</v>
      </c>
      <c r="T3" s="40">
        <v>45366</v>
      </c>
      <c r="U3" s="1" t="s">
        <v>58</v>
      </c>
    </row>
    <row r="4" spans="1:21" x14ac:dyDescent="0.3">
      <c r="A4" s="31">
        <f t="shared" ref="A4:A66" si="3">1+A3</f>
        <v>3</v>
      </c>
      <c r="B4" s="31" t="s">
        <v>157</v>
      </c>
      <c r="C4" s="32">
        <v>45338</v>
      </c>
      <c r="D4" s="31" t="s">
        <v>24</v>
      </c>
      <c r="E4" s="31" t="s">
        <v>25</v>
      </c>
      <c r="F4" s="31" t="s">
        <v>34</v>
      </c>
      <c r="G4" s="31" t="s">
        <v>40</v>
      </c>
      <c r="H4" s="42" t="s">
        <v>41</v>
      </c>
      <c r="I4" s="31">
        <v>50</v>
      </c>
      <c r="J4" s="36">
        <v>45351</v>
      </c>
      <c r="K4" s="37"/>
      <c r="L4" s="31">
        <f t="shared" si="0"/>
        <v>0</v>
      </c>
      <c r="M4" s="31"/>
      <c r="N4" s="43">
        <v>61.76</v>
      </c>
      <c r="O4" s="31">
        <v>244</v>
      </c>
      <c r="P4" s="116">
        <f t="shared" si="2"/>
        <v>18033.919999999998</v>
      </c>
      <c r="Q4" s="44">
        <f t="shared" si="1"/>
        <v>15069.439999999999</v>
      </c>
      <c r="R4" s="39" t="s">
        <v>13</v>
      </c>
      <c r="S4" s="31" t="s">
        <v>6</v>
      </c>
      <c r="T4" s="40">
        <v>45366</v>
      </c>
      <c r="U4" s="1" t="s">
        <v>58</v>
      </c>
    </row>
    <row r="5" spans="1:21" x14ac:dyDescent="0.3">
      <c r="A5" s="31">
        <f t="shared" si="3"/>
        <v>4</v>
      </c>
      <c r="B5" s="31" t="s">
        <v>157</v>
      </c>
      <c r="C5" s="32">
        <v>45338</v>
      </c>
      <c r="D5" s="31" t="s">
        <v>24</v>
      </c>
      <c r="E5" s="31" t="s">
        <v>25</v>
      </c>
      <c r="F5" s="31" t="s">
        <v>34</v>
      </c>
      <c r="G5" s="31" t="s">
        <v>42</v>
      </c>
      <c r="H5" s="42" t="s">
        <v>43</v>
      </c>
      <c r="I5" s="31">
        <v>50</v>
      </c>
      <c r="J5" s="36">
        <v>45351</v>
      </c>
      <c r="K5" s="37"/>
      <c r="L5" s="31">
        <f t="shared" si="0"/>
        <v>0</v>
      </c>
      <c r="M5" s="31"/>
      <c r="N5" s="43">
        <v>9.23</v>
      </c>
      <c r="O5" s="31">
        <v>244</v>
      </c>
      <c r="P5" s="116">
        <f t="shared" si="2"/>
        <v>2695.1600000000003</v>
      </c>
      <c r="Q5" s="44">
        <f t="shared" si="1"/>
        <v>2252.12</v>
      </c>
      <c r="R5" s="39" t="s">
        <v>13</v>
      </c>
      <c r="S5" s="31" t="s">
        <v>6</v>
      </c>
      <c r="T5" s="40">
        <v>45352</v>
      </c>
      <c r="U5" s="1" t="s">
        <v>59</v>
      </c>
    </row>
    <row r="6" spans="1:21" x14ac:dyDescent="0.3">
      <c r="A6" s="31">
        <f t="shared" si="3"/>
        <v>5</v>
      </c>
      <c r="B6" s="31" t="s">
        <v>157</v>
      </c>
      <c r="C6" s="32">
        <v>45338</v>
      </c>
      <c r="D6" s="31" t="s">
        <v>24</v>
      </c>
      <c r="E6" s="31" t="s">
        <v>25</v>
      </c>
      <c r="F6" s="31" t="s">
        <v>27</v>
      </c>
      <c r="G6" s="31" t="s">
        <v>11</v>
      </c>
      <c r="H6" s="2" t="s">
        <v>28</v>
      </c>
      <c r="I6" s="3">
        <v>215</v>
      </c>
      <c r="J6" s="36">
        <v>45361</v>
      </c>
      <c r="K6" s="37"/>
      <c r="L6" s="3">
        <f t="shared" si="0"/>
        <v>0</v>
      </c>
      <c r="M6" s="3"/>
      <c r="N6" s="43">
        <v>16.88</v>
      </c>
      <c r="O6" s="31">
        <v>244</v>
      </c>
      <c r="P6" s="116">
        <f t="shared" si="2"/>
        <v>4928.96</v>
      </c>
      <c r="Q6" s="44">
        <f t="shared" si="1"/>
        <v>4118.7199999999993</v>
      </c>
      <c r="R6" s="39" t="s">
        <v>13</v>
      </c>
      <c r="S6" s="31" t="s">
        <v>6</v>
      </c>
      <c r="T6" s="40">
        <v>45352</v>
      </c>
      <c r="U6" s="1" t="s">
        <v>58</v>
      </c>
    </row>
    <row r="7" spans="1:21" x14ac:dyDescent="0.3">
      <c r="A7" s="31">
        <f t="shared" si="3"/>
        <v>6</v>
      </c>
      <c r="B7" s="31" t="s">
        <v>157</v>
      </c>
      <c r="C7" s="32">
        <v>45338</v>
      </c>
      <c r="D7" s="31" t="s">
        <v>24</v>
      </c>
      <c r="E7" s="31" t="s">
        <v>25</v>
      </c>
      <c r="F7" s="31" t="s">
        <v>34</v>
      </c>
      <c r="G7" s="31" t="s">
        <v>12</v>
      </c>
      <c r="H7" s="42" t="s">
        <v>38</v>
      </c>
      <c r="I7" s="31">
        <v>50</v>
      </c>
      <c r="J7" s="36">
        <v>45351</v>
      </c>
      <c r="K7" s="37"/>
      <c r="L7" s="31">
        <f t="shared" si="0"/>
        <v>0</v>
      </c>
      <c r="M7" s="31"/>
      <c r="N7" s="43">
        <v>105.42</v>
      </c>
      <c r="O7" s="31">
        <v>244</v>
      </c>
      <c r="P7" s="116">
        <f t="shared" si="2"/>
        <v>30782.640000000003</v>
      </c>
      <c r="Q7" s="44">
        <f t="shared" si="1"/>
        <v>25722.48</v>
      </c>
      <c r="R7" s="39" t="s">
        <v>13</v>
      </c>
      <c r="S7" s="31" t="s">
        <v>6</v>
      </c>
      <c r="T7" s="40">
        <v>45397</v>
      </c>
      <c r="U7" s="1" t="s">
        <v>63</v>
      </c>
    </row>
    <row r="8" spans="1:21" x14ac:dyDescent="0.3">
      <c r="A8" s="31">
        <f t="shared" si="3"/>
        <v>7</v>
      </c>
      <c r="B8" s="31" t="s">
        <v>157</v>
      </c>
      <c r="C8" s="32">
        <v>45338</v>
      </c>
      <c r="D8" s="31" t="s">
        <v>24</v>
      </c>
      <c r="E8" s="31" t="s">
        <v>25</v>
      </c>
      <c r="F8" s="31" t="s">
        <v>34</v>
      </c>
      <c r="G8" s="31" t="s">
        <v>35</v>
      </c>
      <c r="H8" s="2" t="s">
        <v>36</v>
      </c>
      <c r="I8" s="31">
        <v>50</v>
      </c>
      <c r="J8" s="36">
        <v>45351</v>
      </c>
      <c r="K8" s="37"/>
      <c r="L8" s="3">
        <f t="shared" si="0"/>
        <v>0</v>
      </c>
      <c r="M8" s="3"/>
      <c r="N8" s="43">
        <v>112.55</v>
      </c>
      <c r="O8" s="31">
        <v>244</v>
      </c>
      <c r="P8" s="116">
        <f t="shared" si="2"/>
        <v>32864.6</v>
      </c>
      <c r="Q8" s="44">
        <f t="shared" si="1"/>
        <v>27462.2</v>
      </c>
      <c r="R8" s="39" t="s">
        <v>13</v>
      </c>
      <c r="S8" s="31" t="s">
        <v>6</v>
      </c>
      <c r="T8" s="40">
        <v>45397</v>
      </c>
      <c r="U8" s="1" t="s">
        <v>64</v>
      </c>
    </row>
    <row r="9" spans="1:21" x14ac:dyDescent="0.3">
      <c r="A9" s="31">
        <f t="shared" si="3"/>
        <v>8</v>
      </c>
      <c r="B9" s="31" t="s">
        <v>157</v>
      </c>
      <c r="C9" s="32">
        <v>45338</v>
      </c>
      <c r="D9" s="31" t="s">
        <v>24</v>
      </c>
      <c r="E9" s="31" t="s">
        <v>25</v>
      </c>
      <c r="F9" s="31" t="s">
        <v>17</v>
      </c>
      <c r="G9" s="31" t="s">
        <v>32</v>
      </c>
      <c r="H9" s="2" t="s">
        <v>33</v>
      </c>
      <c r="I9" s="3">
        <v>215</v>
      </c>
      <c r="J9" s="36">
        <v>45361</v>
      </c>
      <c r="K9" s="37"/>
      <c r="L9" s="3">
        <f t="shared" si="0"/>
        <v>0</v>
      </c>
      <c r="M9" s="3"/>
      <c r="N9" s="43">
        <v>105.1</v>
      </c>
      <c r="O9" s="31">
        <v>244</v>
      </c>
      <c r="P9" s="116">
        <f t="shared" si="2"/>
        <v>30689.200000000001</v>
      </c>
      <c r="Q9" s="44">
        <f t="shared" si="1"/>
        <v>25644.399999999998</v>
      </c>
      <c r="R9" s="39" t="s">
        <v>13</v>
      </c>
      <c r="S9" s="31" t="s">
        <v>6</v>
      </c>
      <c r="T9" s="40">
        <v>45397</v>
      </c>
      <c r="U9" s="1" t="s">
        <v>58</v>
      </c>
    </row>
    <row r="10" spans="1:21" x14ac:dyDescent="0.3">
      <c r="A10" s="31">
        <f t="shared" si="3"/>
        <v>9</v>
      </c>
      <c r="B10" s="31" t="s">
        <v>157</v>
      </c>
      <c r="C10" s="32">
        <v>45338</v>
      </c>
      <c r="D10" s="31" t="s">
        <v>24</v>
      </c>
      <c r="E10" s="31" t="s">
        <v>25</v>
      </c>
      <c r="F10" s="31" t="s">
        <v>17</v>
      </c>
      <c r="G10" s="31" t="s">
        <v>29</v>
      </c>
      <c r="H10" s="2" t="s">
        <v>30</v>
      </c>
      <c r="I10" s="3">
        <v>215</v>
      </c>
      <c r="J10" s="36">
        <v>45361</v>
      </c>
      <c r="K10" s="37"/>
      <c r="L10" s="3">
        <f t="shared" si="0"/>
        <v>0</v>
      </c>
      <c r="M10" s="3"/>
      <c r="N10" s="43">
        <v>43.23</v>
      </c>
      <c r="O10" s="31">
        <v>244</v>
      </c>
      <c r="P10" s="116">
        <f t="shared" si="2"/>
        <v>12623.16</v>
      </c>
      <c r="Q10" s="44">
        <f t="shared" si="1"/>
        <v>10548.119999999999</v>
      </c>
      <c r="R10" s="39" t="s">
        <v>13</v>
      </c>
      <c r="S10" s="31" t="s">
        <v>6</v>
      </c>
      <c r="T10" s="40">
        <v>45397</v>
      </c>
      <c r="U10" s="1" t="s">
        <v>58</v>
      </c>
    </row>
    <row r="11" spans="1:21" x14ac:dyDescent="0.3">
      <c r="A11" s="31">
        <f t="shared" si="3"/>
        <v>10</v>
      </c>
      <c r="B11" s="31" t="s">
        <v>157</v>
      </c>
      <c r="C11" s="32">
        <v>45338</v>
      </c>
      <c r="D11" s="31" t="s">
        <v>24</v>
      </c>
      <c r="E11" s="31" t="s">
        <v>25</v>
      </c>
      <c r="F11" s="31" t="s">
        <v>17</v>
      </c>
      <c r="G11" s="31" t="s">
        <v>10</v>
      </c>
      <c r="H11" s="2" t="s">
        <v>31</v>
      </c>
      <c r="I11" s="3">
        <v>215</v>
      </c>
      <c r="J11" s="36">
        <v>45361</v>
      </c>
      <c r="K11" s="37"/>
      <c r="L11" s="3">
        <f t="shared" si="0"/>
        <v>0</v>
      </c>
      <c r="M11" s="3"/>
      <c r="N11" s="43">
        <v>113.5</v>
      </c>
      <c r="O11" s="31">
        <v>244</v>
      </c>
      <c r="P11" s="116">
        <f t="shared" si="2"/>
        <v>33142</v>
      </c>
      <c r="Q11" s="44">
        <f t="shared" si="1"/>
        <v>27694</v>
      </c>
      <c r="R11" s="39" t="s">
        <v>13</v>
      </c>
      <c r="S11" s="31" t="s">
        <v>6</v>
      </c>
      <c r="T11" s="40">
        <v>45397</v>
      </c>
      <c r="U11" s="1" t="s">
        <v>58</v>
      </c>
    </row>
    <row r="12" spans="1:21" x14ac:dyDescent="0.3">
      <c r="A12" s="31">
        <f t="shared" si="3"/>
        <v>11</v>
      </c>
      <c r="B12" s="31" t="s">
        <v>157</v>
      </c>
      <c r="C12" s="32">
        <v>45308</v>
      </c>
      <c r="D12" s="31" t="s">
        <v>24</v>
      </c>
      <c r="E12" s="31" t="s">
        <v>25</v>
      </c>
      <c r="F12" s="31" t="s">
        <v>61</v>
      </c>
      <c r="G12" s="33" t="s">
        <v>134</v>
      </c>
      <c r="H12" s="42" t="s">
        <v>60</v>
      </c>
      <c r="I12" s="31">
        <v>45</v>
      </c>
      <c r="J12" s="36">
        <v>45381</v>
      </c>
      <c r="K12" s="37"/>
      <c r="L12" s="31">
        <f t="shared" si="0"/>
        <v>0</v>
      </c>
      <c r="M12" s="31"/>
      <c r="N12" s="35">
        <v>74.19</v>
      </c>
      <c r="O12" s="31">
        <v>244</v>
      </c>
      <c r="P12" s="116">
        <f t="shared" si="2"/>
        <v>21663.48</v>
      </c>
      <c r="Q12" s="38">
        <f t="shared" si="1"/>
        <v>18102.36</v>
      </c>
      <c r="R12" s="39" t="s">
        <v>13</v>
      </c>
      <c r="S12" s="31" t="s">
        <v>6</v>
      </c>
      <c r="T12" s="40">
        <v>45397</v>
      </c>
      <c r="U12" s="1" t="s">
        <v>58</v>
      </c>
    </row>
    <row r="13" spans="1:21" x14ac:dyDescent="0.3">
      <c r="A13" s="31">
        <f t="shared" si="3"/>
        <v>12</v>
      </c>
      <c r="B13" s="31" t="s">
        <v>157</v>
      </c>
      <c r="C13" s="32">
        <v>45308</v>
      </c>
      <c r="D13" s="31" t="s">
        <v>24</v>
      </c>
      <c r="E13" s="31" t="s">
        <v>25</v>
      </c>
      <c r="F13" s="31" t="s">
        <v>61</v>
      </c>
      <c r="G13" s="33" t="s">
        <v>135</v>
      </c>
      <c r="H13" s="42" t="s">
        <v>60</v>
      </c>
      <c r="I13" s="31">
        <v>45</v>
      </c>
      <c r="J13" s="36">
        <v>45381</v>
      </c>
      <c r="K13" s="37"/>
      <c r="L13" s="31">
        <f t="shared" si="0"/>
        <v>0</v>
      </c>
      <c r="M13" s="31"/>
      <c r="N13" s="35">
        <v>315.52999999999997</v>
      </c>
      <c r="O13" s="31">
        <v>244</v>
      </c>
      <c r="P13" s="116">
        <f t="shared" si="2"/>
        <v>92134.760000000009</v>
      </c>
      <c r="Q13" s="38">
        <f t="shared" si="1"/>
        <v>76989.319999999992</v>
      </c>
      <c r="R13" s="39" t="s">
        <v>13</v>
      </c>
      <c r="S13" s="31" t="s">
        <v>6</v>
      </c>
      <c r="T13" s="40">
        <v>45397</v>
      </c>
      <c r="U13" s="1" t="s">
        <v>58</v>
      </c>
    </row>
    <row r="14" spans="1:21" x14ac:dyDescent="0.3">
      <c r="A14" s="31">
        <f t="shared" si="3"/>
        <v>13</v>
      </c>
      <c r="B14" s="31" t="s">
        <v>157</v>
      </c>
      <c r="C14" s="32">
        <v>45308</v>
      </c>
      <c r="D14" s="31" t="s">
        <v>24</v>
      </c>
      <c r="E14" s="31" t="s">
        <v>25</v>
      </c>
      <c r="F14" s="31" t="s">
        <v>61</v>
      </c>
      <c r="G14" s="33" t="s">
        <v>136</v>
      </c>
      <c r="H14" s="42" t="s">
        <v>60</v>
      </c>
      <c r="I14" s="31">
        <v>45</v>
      </c>
      <c r="J14" s="36">
        <v>45381</v>
      </c>
      <c r="K14" s="37"/>
      <c r="L14" s="31">
        <f t="shared" si="0"/>
        <v>0</v>
      </c>
      <c r="M14" s="31"/>
      <c r="N14" s="35">
        <v>352.35</v>
      </c>
      <c r="O14" s="31">
        <v>244</v>
      </c>
      <c r="P14" s="116">
        <f t="shared" si="2"/>
        <v>102886.20000000001</v>
      </c>
      <c r="Q14" s="38">
        <f t="shared" si="1"/>
        <v>85973.400000000009</v>
      </c>
      <c r="R14" s="39" t="s">
        <v>13</v>
      </c>
      <c r="S14" s="31" t="s">
        <v>6</v>
      </c>
      <c r="T14" s="40">
        <v>45397</v>
      </c>
      <c r="U14" s="1" t="s">
        <v>58</v>
      </c>
    </row>
    <row r="15" spans="1:21" x14ac:dyDescent="0.3">
      <c r="A15" s="31">
        <f t="shared" si="3"/>
        <v>14</v>
      </c>
      <c r="B15" s="31" t="s">
        <v>157</v>
      </c>
      <c r="C15" s="32">
        <v>45308</v>
      </c>
      <c r="D15" s="31" t="s">
        <v>24</v>
      </c>
      <c r="E15" s="31" t="s">
        <v>25</v>
      </c>
      <c r="F15" s="31" t="s">
        <v>61</v>
      </c>
      <c r="G15" s="33" t="s">
        <v>137</v>
      </c>
      <c r="H15" s="42" t="s">
        <v>60</v>
      </c>
      <c r="I15" s="31">
        <v>45</v>
      </c>
      <c r="J15" s="36">
        <v>45381</v>
      </c>
      <c r="K15" s="37"/>
      <c r="L15" s="31">
        <f t="shared" si="0"/>
        <v>0</v>
      </c>
      <c r="M15" s="31"/>
      <c r="N15" s="35">
        <v>148.32</v>
      </c>
      <c r="O15" s="31">
        <v>244</v>
      </c>
      <c r="P15" s="116">
        <f t="shared" si="2"/>
        <v>43309.440000000002</v>
      </c>
      <c r="Q15" s="38">
        <f t="shared" si="1"/>
        <v>36190.080000000002</v>
      </c>
      <c r="R15" s="39" t="s">
        <v>13</v>
      </c>
      <c r="S15" s="31" t="s">
        <v>6</v>
      </c>
      <c r="T15" s="40">
        <v>45397</v>
      </c>
      <c r="U15" s="1" t="s">
        <v>58</v>
      </c>
    </row>
    <row r="16" spans="1:21" x14ac:dyDescent="0.3">
      <c r="A16" s="31">
        <f t="shared" si="3"/>
        <v>15</v>
      </c>
      <c r="B16" s="31" t="s">
        <v>157</v>
      </c>
      <c r="C16" s="32">
        <v>45308</v>
      </c>
      <c r="D16" s="31" t="s">
        <v>24</v>
      </c>
      <c r="E16" s="31" t="s">
        <v>25</v>
      </c>
      <c r="F16" s="31" t="s">
        <v>61</v>
      </c>
      <c r="G16" s="33" t="s">
        <v>138</v>
      </c>
      <c r="H16" s="42" t="s">
        <v>60</v>
      </c>
      <c r="I16" s="31">
        <v>45</v>
      </c>
      <c r="J16" s="36">
        <v>45381</v>
      </c>
      <c r="K16" s="37"/>
      <c r="L16" s="31">
        <f t="shared" si="0"/>
        <v>0</v>
      </c>
      <c r="M16" s="31"/>
      <c r="N16" s="35">
        <v>172.6</v>
      </c>
      <c r="O16" s="31">
        <v>244</v>
      </c>
      <c r="P16" s="116">
        <f t="shared" si="2"/>
        <v>50399.200000000004</v>
      </c>
      <c r="Q16" s="38">
        <f t="shared" si="1"/>
        <v>42114.400000000001</v>
      </c>
      <c r="R16" s="39" t="s">
        <v>13</v>
      </c>
      <c r="S16" s="31" t="s">
        <v>6</v>
      </c>
      <c r="T16" s="40">
        <v>45397</v>
      </c>
      <c r="U16" s="1" t="s">
        <v>58</v>
      </c>
    </row>
    <row r="17" spans="1:21" ht="27.6" x14ac:dyDescent="0.3">
      <c r="A17" s="31">
        <f t="shared" si="3"/>
        <v>16</v>
      </c>
      <c r="B17" s="31" t="s">
        <v>157</v>
      </c>
      <c r="C17" s="32">
        <v>45343</v>
      </c>
      <c r="D17" s="31" t="s">
        <v>24</v>
      </c>
      <c r="E17" s="31" t="s">
        <v>25</v>
      </c>
      <c r="F17" s="31" t="s">
        <v>45</v>
      </c>
      <c r="G17" s="31" t="s">
        <v>46</v>
      </c>
      <c r="H17" s="42" t="s">
        <v>47</v>
      </c>
      <c r="I17" s="31">
        <v>50</v>
      </c>
      <c r="J17" s="36">
        <v>45458</v>
      </c>
      <c r="K17" s="37"/>
      <c r="L17" s="31">
        <f t="shared" si="0"/>
        <v>0</v>
      </c>
      <c r="M17" s="31"/>
      <c r="N17" s="43">
        <v>20.86</v>
      </c>
      <c r="O17" s="31">
        <v>244</v>
      </c>
      <c r="P17" s="116">
        <f t="shared" si="2"/>
        <v>6091.12</v>
      </c>
      <c r="Q17" s="44">
        <f t="shared" si="1"/>
        <v>5089.84</v>
      </c>
      <c r="R17" s="39" t="s">
        <v>13</v>
      </c>
      <c r="S17" s="31" t="s">
        <v>7</v>
      </c>
      <c r="T17" s="40">
        <v>45427</v>
      </c>
      <c r="U17" s="1" t="s">
        <v>70</v>
      </c>
    </row>
    <row r="18" spans="1:21" x14ac:dyDescent="0.3">
      <c r="A18" s="31">
        <f t="shared" si="3"/>
        <v>17</v>
      </c>
      <c r="B18" s="31" t="s">
        <v>157</v>
      </c>
      <c r="C18" s="32">
        <v>45308</v>
      </c>
      <c r="D18" s="31" t="s">
        <v>24</v>
      </c>
      <c r="E18" s="31" t="s">
        <v>25</v>
      </c>
      <c r="F18" s="31" t="s">
        <v>61</v>
      </c>
      <c r="G18" s="33" t="s">
        <v>73</v>
      </c>
      <c r="H18" s="42" t="s">
        <v>60</v>
      </c>
      <c r="I18" s="31">
        <v>45</v>
      </c>
      <c r="J18" s="36">
        <v>45381</v>
      </c>
      <c r="K18" s="37"/>
      <c r="L18" s="31">
        <f t="shared" si="0"/>
        <v>0</v>
      </c>
      <c r="M18" s="31"/>
      <c r="N18" s="43">
        <v>2.2400000000000002</v>
      </c>
      <c r="O18" s="31">
        <v>244</v>
      </c>
      <c r="P18" s="116">
        <f t="shared" si="2"/>
        <v>654.08000000000004</v>
      </c>
      <c r="Q18" s="44">
        <f t="shared" si="1"/>
        <v>546.56000000000006</v>
      </c>
      <c r="R18" s="39" t="s">
        <v>13</v>
      </c>
      <c r="S18" s="31" t="s">
        <v>6</v>
      </c>
      <c r="T18" s="40">
        <v>45467</v>
      </c>
      <c r="U18" s="1" t="s">
        <v>58</v>
      </c>
    </row>
    <row r="19" spans="1:21" x14ac:dyDescent="0.3">
      <c r="A19" s="31">
        <f t="shared" si="3"/>
        <v>18</v>
      </c>
      <c r="B19" s="31" t="s">
        <v>157</v>
      </c>
      <c r="C19" s="32">
        <v>45308</v>
      </c>
      <c r="D19" s="31" t="s">
        <v>24</v>
      </c>
      <c r="E19" s="31" t="s">
        <v>25</v>
      </c>
      <c r="F19" s="31" t="s">
        <v>61</v>
      </c>
      <c r="G19" s="33" t="s">
        <v>74</v>
      </c>
      <c r="H19" s="42" t="s">
        <v>60</v>
      </c>
      <c r="I19" s="31">
        <v>45</v>
      </c>
      <c r="J19" s="36">
        <v>45381</v>
      </c>
      <c r="K19" s="37"/>
      <c r="L19" s="31">
        <f t="shared" si="0"/>
        <v>0</v>
      </c>
      <c r="M19" s="31"/>
      <c r="N19" s="43">
        <v>37.32</v>
      </c>
      <c r="O19" s="31">
        <v>244</v>
      </c>
      <c r="P19" s="116">
        <f t="shared" si="2"/>
        <v>10897.44</v>
      </c>
      <c r="Q19" s="44">
        <f t="shared" si="1"/>
        <v>9106.08</v>
      </c>
      <c r="R19" s="39" t="s">
        <v>13</v>
      </c>
      <c r="S19" s="31" t="s">
        <v>6</v>
      </c>
      <c r="T19" s="40">
        <v>45467</v>
      </c>
      <c r="U19" s="1" t="s">
        <v>58</v>
      </c>
    </row>
    <row r="20" spans="1:21" x14ac:dyDescent="0.3">
      <c r="A20" s="31">
        <f t="shared" si="3"/>
        <v>19</v>
      </c>
      <c r="B20" s="31" t="s">
        <v>157</v>
      </c>
      <c r="C20" s="32">
        <v>45308</v>
      </c>
      <c r="D20" s="31" t="s">
        <v>24</v>
      </c>
      <c r="E20" s="31" t="s">
        <v>25</v>
      </c>
      <c r="F20" s="31" t="s">
        <v>61</v>
      </c>
      <c r="G20" s="33" t="s">
        <v>75</v>
      </c>
      <c r="H20" s="42" t="s">
        <v>60</v>
      </c>
      <c r="I20" s="31">
        <v>45</v>
      </c>
      <c r="J20" s="36">
        <v>45381</v>
      </c>
      <c r="K20" s="37"/>
      <c r="L20" s="31">
        <f t="shared" si="0"/>
        <v>0</v>
      </c>
      <c r="M20" s="31"/>
      <c r="N20" s="43">
        <v>18.75</v>
      </c>
      <c r="O20" s="31">
        <v>244</v>
      </c>
      <c r="P20" s="116">
        <f t="shared" si="2"/>
        <v>5475</v>
      </c>
      <c r="Q20" s="44">
        <f t="shared" si="1"/>
        <v>4575</v>
      </c>
      <c r="R20" s="39" t="s">
        <v>13</v>
      </c>
      <c r="S20" s="31" t="s">
        <v>6</v>
      </c>
      <c r="T20" s="40">
        <v>45467</v>
      </c>
      <c r="U20" s="1" t="s">
        <v>58</v>
      </c>
    </row>
    <row r="21" spans="1:21" x14ac:dyDescent="0.3">
      <c r="A21" s="31">
        <f t="shared" si="3"/>
        <v>20</v>
      </c>
      <c r="B21" s="31" t="s">
        <v>157</v>
      </c>
      <c r="C21" s="32">
        <v>45308</v>
      </c>
      <c r="D21" s="31" t="s">
        <v>24</v>
      </c>
      <c r="E21" s="31" t="s">
        <v>25</v>
      </c>
      <c r="F21" s="31" t="s">
        <v>61</v>
      </c>
      <c r="G21" s="33" t="s">
        <v>76</v>
      </c>
      <c r="H21" s="42" t="s">
        <v>60</v>
      </c>
      <c r="I21" s="31">
        <v>45</v>
      </c>
      <c r="J21" s="36">
        <v>45381</v>
      </c>
      <c r="K21" s="37"/>
      <c r="L21" s="31">
        <f t="shared" si="0"/>
        <v>0</v>
      </c>
      <c r="M21" s="31"/>
      <c r="N21" s="43">
        <v>80.13</v>
      </c>
      <c r="O21" s="31">
        <v>244</v>
      </c>
      <c r="P21" s="116">
        <f t="shared" si="2"/>
        <v>23397.96</v>
      </c>
      <c r="Q21" s="44">
        <f t="shared" si="1"/>
        <v>19551.719999999998</v>
      </c>
      <c r="R21" s="39" t="s">
        <v>13</v>
      </c>
      <c r="S21" s="31" t="s">
        <v>6</v>
      </c>
      <c r="T21" s="40">
        <v>45467</v>
      </c>
      <c r="U21" s="1" t="s">
        <v>58</v>
      </c>
    </row>
    <row r="22" spans="1:21" x14ac:dyDescent="0.3">
      <c r="A22" s="31">
        <f t="shared" si="3"/>
        <v>21</v>
      </c>
      <c r="B22" s="31" t="s">
        <v>157</v>
      </c>
      <c r="C22" s="32">
        <v>45308</v>
      </c>
      <c r="D22" s="31" t="s">
        <v>24</v>
      </c>
      <c r="E22" s="31" t="s">
        <v>25</v>
      </c>
      <c r="F22" s="31" t="s">
        <v>61</v>
      </c>
      <c r="G22" s="33" t="s">
        <v>78</v>
      </c>
      <c r="H22" s="42" t="s">
        <v>60</v>
      </c>
      <c r="I22" s="31">
        <v>45</v>
      </c>
      <c r="J22" s="36">
        <v>45381</v>
      </c>
      <c r="K22" s="37"/>
      <c r="L22" s="31">
        <f t="shared" si="0"/>
        <v>0</v>
      </c>
      <c r="M22" s="31"/>
      <c r="N22" s="43">
        <v>41.57</v>
      </c>
      <c r="O22" s="31">
        <v>244</v>
      </c>
      <c r="P22" s="116">
        <f t="shared" si="2"/>
        <v>12138.44</v>
      </c>
      <c r="Q22" s="44">
        <f t="shared" si="1"/>
        <v>10143.08</v>
      </c>
      <c r="R22" s="39" t="s">
        <v>13</v>
      </c>
      <c r="S22" s="31" t="s">
        <v>6</v>
      </c>
      <c r="T22" s="40">
        <v>45467</v>
      </c>
      <c r="U22" s="1" t="s">
        <v>58</v>
      </c>
    </row>
    <row r="23" spans="1:21" ht="24" customHeight="1" x14ac:dyDescent="0.3">
      <c r="A23" s="31">
        <f t="shared" si="3"/>
        <v>22</v>
      </c>
      <c r="B23" s="31" t="s">
        <v>157</v>
      </c>
      <c r="C23" s="32">
        <v>45308</v>
      </c>
      <c r="D23" s="31" t="s">
        <v>24</v>
      </c>
      <c r="E23" s="31" t="s">
        <v>25</v>
      </c>
      <c r="F23" s="31" t="s">
        <v>61</v>
      </c>
      <c r="G23" s="33" t="s">
        <v>115</v>
      </c>
      <c r="H23" s="42" t="s">
        <v>60</v>
      </c>
      <c r="I23" s="31">
        <v>45</v>
      </c>
      <c r="J23" s="36">
        <v>45381</v>
      </c>
      <c r="K23" s="37"/>
      <c r="L23" s="31">
        <f t="shared" si="0"/>
        <v>0</v>
      </c>
      <c r="M23" s="31"/>
      <c r="N23" s="43">
        <v>5.76</v>
      </c>
      <c r="O23" s="31">
        <v>244</v>
      </c>
      <c r="P23" s="116">
        <f t="shared" si="2"/>
        <v>1681.92</v>
      </c>
      <c r="Q23" s="44">
        <f t="shared" si="1"/>
        <v>1405.44</v>
      </c>
      <c r="R23" s="39" t="s">
        <v>13</v>
      </c>
      <c r="S23" s="31" t="s">
        <v>6</v>
      </c>
      <c r="T23" s="40">
        <v>45497</v>
      </c>
      <c r="U23" s="4" t="s">
        <v>86</v>
      </c>
    </row>
    <row r="24" spans="1:21" ht="27.6" x14ac:dyDescent="0.3">
      <c r="A24" s="31">
        <f t="shared" si="3"/>
        <v>23</v>
      </c>
      <c r="B24" s="31" t="s">
        <v>157</v>
      </c>
      <c r="C24" s="32">
        <v>45308</v>
      </c>
      <c r="D24" s="31" t="s">
        <v>24</v>
      </c>
      <c r="E24" s="31" t="s">
        <v>25</v>
      </c>
      <c r="F24" s="31" t="s">
        <v>61</v>
      </c>
      <c r="G24" s="33" t="s">
        <v>116</v>
      </c>
      <c r="H24" s="42" t="s">
        <v>60</v>
      </c>
      <c r="I24" s="31">
        <v>45</v>
      </c>
      <c r="J24" s="36">
        <v>45381</v>
      </c>
      <c r="K24" s="37"/>
      <c r="L24" s="31">
        <f t="shared" si="0"/>
        <v>0</v>
      </c>
      <c r="M24" s="31"/>
      <c r="N24" s="43">
        <v>28.29</v>
      </c>
      <c r="O24" s="31">
        <v>244</v>
      </c>
      <c r="P24" s="116">
        <f t="shared" si="2"/>
        <v>8260.68</v>
      </c>
      <c r="Q24" s="44">
        <f t="shared" si="1"/>
        <v>6902.76</v>
      </c>
      <c r="R24" s="39" t="s">
        <v>13</v>
      </c>
      <c r="S24" s="31" t="s">
        <v>6</v>
      </c>
      <c r="T24" s="40">
        <v>45397</v>
      </c>
      <c r="U24" s="4" t="s">
        <v>86</v>
      </c>
    </row>
    <row r="25" spans="1:21" ht="27.6" x14ac:dyDescent="0.3">
      <c r="A25" s="31">
        <f t="shared" si="3"/>
        <v>24</v>
      </c>
      <c r="B25" s="31" t="s">
        <v>157</v>
      </c>
      <c r="C25" s="32">
        <v>45308</v>
      </c>
      <c r="D25" s="31" t="s">
        <v>24</v>
      </c>
      <c r="E25" s="31" t="s">
        <v>25</v>
      </c>
      <c r="F25" s="31" t="s">
        <v>61</v>
      </c>
      <c r="G25" s="33" t="s">
        <v>117</v>
      </c>
      <c r="H25" s="42" t="s">
        <v>60</v>
      </c>
      <c r="I25" s="31">
        <v>45</v>
      </c>
      <c r="J25" s="36">
        <v>45381</v>
      </c>
      <c r="K25" s="37"/>
      <c r="L25" s="31">
        <f t="shared" si="0"/>
        <v>0</v>
      </c>
      <c r="M25" s="31"/>
      <c r="N25" s="43">
        <v>3.48</v>
      </c>
      <c r="O25" s="31">
        <v>244</v>
      </c>
      <c r="P25" s="116">
        <f t="shared" si="2"/>
        <v>1016.1600000000001</v>
      </c>
      <c r="Q25" s="44">
        <f t="shared" si="1"/>
        <v>849.12</v>
      </c>
      <c r="R25" s="39" t="s">
        <v>13</v>
      </c>
      <c r="S25" s="31" t="s">
        <v>6</v>
      </c>
      <c r="T25" s="40">
        <v>45397</v>
      </c>
      <c r="U25" s="4" t="s">
        <v>86</v>
      </c>
    </row>
    <row r="26" spans="1:21" ht="27.6" x14ac:dyDescent="0.3">
      <c r="A26" s="31">
        <f t="shared" si="3"/>
        <v>25</v>
      </c>
      <c r="B26" s="31" t="s">
        <v>157</v>
      </c>
      <c r="C26" s="32">
        <v>45308</v>
      </c>
      <c r="D26" s="31" t="s">
        <v>24</v>
      </c>
      <c r="E26" s="31" t="s">
        <v>25</v>
      </c>
      <c r="F26" s="31" t="s">
        <v>61</v>
      </c>
      <c r="G26" s="33" t="s">
        <v>119</v>
      </c>
      <c r="H26" s="42" t="s">
        <v>60</v>
      </c>
      <c r="I26" s="31">
        <v>45</v>
      </c>
      <c r="J26" s="36">
        <v>45381</v>
      </c>
      <c r="K26" s="37"/>
      <c r="L26" s="31">
        <f t="shared" si="0"/>
        <v>0</v>
      </c>
      <c r="M26" s="31"/>
      <c r="N26" s="43">
        <v>25.03</v>
      </c>
      <c r="O26" s="31">
        <v>244</v>
      </c>
      <c r="P26" s="116">
        <f t="shared" si="2"/>
        <v>7308.7600000000011</v>
      </c>
      <c r="Q26" s="44">
        <f t="shared" si="1"/>
        <v>6107.3200000000006</v>
      </c>
      <c r="R26" s="39" t="s">
        <v>13</v>
      </c>
      <c r="S26" s="31" t="s">
        <v>6</v>
      </c>
      <c r="T26" s="40">
        <v>45397</v>
      </c>
      <c r="U26" s="4" t="s">
        <v>86</v>
      </c>
    </row>
    <row r="27" spans="1:21" s="45" customFormat="1" x14ac:dyDescent="0.3">
      <c r="A27" s="31">
        <f t="shared" si="3"/>
        <v>26</v>
      </c>
      <c r="B27" s="31" t="s">
        <v>157</v>
      </c>
      <c r="C27" s="32">
        <v>45470</v>
      </c>
      <c r="D27" s="31" t="s">
        <v>24</v>
      </c>
      <c r="E27" s="31" t="s">
        <v>25</v>
      </c>
      <c r="F27" s="31" t="s">
        <v>68</v>
      </c>
      <c r="G27" s="33" t="s">
        <v>97</v>
      </c>
      <c r="H27" s="42" t="s">
        <v>110</v>
      </c>
      <c r="I27" s="31">
        <v>185</v>
      </c>
      <c r="J27" s="36">
        <v>45488</v>
      </c>
      <c r="K27" s="37"/>
      <c r="L27" s="31">
        <f t="shared" si="0"/>
        <v>0</v>
      </c>
      <c r="M27" s="31"/>
      <c r="N27" s="43">
        <v>22.18</v>
      </c>
      <c r="O27" s="31">
        <v>244</v>
      </c>
      <c r="P27" s="116">
        <f t="shared" si="2"/>
        <v>6476.56</v>
      </c>
      <c r="Q27" s="44">
        <f t="shared" si="1"/>
        <v>5411.92</v>
      </c>
      <c r="R27" s="39" t="s">
        <v>13</v>
      </c>
      <c r="S27" s="31" t="s">
        <v>6</v>
      </c>
      <c r="T27" s="40">
        <v>45474</v>
      </c>
      <c r="U27" s="1" t="s">
        <v>128</v>
      </c>
    </row>
    <row r="28" spans="1:21" s="45" customFormat="1" x14ac:dyDescent="0.3">
      <c r="A28" s="31">
        <f t="shared" si="3"/>
        <v>27</v>
      </c>
      <c r="B28" s="31" t="s">
        <v>157</v>
      </c>
      <c r="C28" s="32">
        <v>45470</v>
      </c>
      <c r="D28" s="31" t="s">
        <v>24</v>
      </c>
      <c r="E28" s="31" t="s">
        <v>25</v>
      </c>
      <c r="F28" s="31" t="s">
        <v>68</v>
      </c>
      <c r="G28" s="33" t="s">
        <v>62</v>
      </c>
      <c r="H28" s="42" t="s">
        <v>109</v>
      </c>
      <c r="I28" s="31">
        <v>140</v>
      </c>
      <c r="J28" s="36">
        <v>45488</v>
      </c>
      <c r="K28" s="37"/>
      <c r="L28" s="31">
        <f t="shared" si="0"/>
        <v>0</v>
      </c>
      <c r="M28" s="31"/>
      <c r="N28" s="43">
        <v>50.62</v>
      </c>
      <c r="O28" s="31">
        <v>244</v>
      </c>
      <c r="P28" s="116">
        <f t="shared" si="2"/>
        <v>14781.04</v>
      </c>
      <c r="Q28" s="44">
        <f t="shared" si="1"/>
        <v>12351.279999999999</v>
      </c>
      <c r="R28" s="39" t="s">
        <v>13</v>
      </c>
      <c r="S28" s="31" t="s">
        <v>6</v>
      </c>
      <c r="T28" s="40">
        <v>45474</v>
      </c>
      <c r="U28" s="1" t="s">
        <v>128</v>
      </c>
    </row>
    <row r="29" spans="1:21" s="45" customFormat="1" x14ac:dyDescent="0.3">
      <c r="A29" s="31">
        <f t="shared" si="3"/>
        <v>28</v>
      </c>
      <c r="B29" s="31" t="s">
        <v>157</v>
      </c>
      <c r="C29" s="32">
        <v>45470</v>
      </c>
      <c r="D29" s="31" t="s">
        <v>24</v>
      </c>
      <c r="E29" s="31" t="s">
        <v>25</v>
      </c>
      <c r="F29" s="31" t="s">
        <v>68</v>
      </c>
      <c r="G29" s="33" t="s">
        <v>100</v>
      </c>
      <c r="H29" s="42" t="s">
        <v>109</v>
      </c>
      <c r="I29" s="31">
        <v>145</v>
      </c>
      <c r="J29" s="36">
        <v>45488</v>
      </c>
      <c r="K29" s="37"/>
      <c r="L29" s="31">
        <f t="shared" si="0"/>
        <v>0</v>
      </c>
      <c r="M29" s="31"/>
      <c r="N29" s="43">
        <v>45.38</v>
      </c>
      <c r="O29" s="31">
        <v>244</v>
      </c>
      <c r="P29" s="116">
        <f t="shared" si="2"/>
        <v>13250.960000000001</v>
      </c>
      <c r="Q29" s="44">
        <f t="shared" si="1"/>
        <v>11072.720000000001</v>
      </c>
      <c r="R29" s="39" t="s">
        <v>13</v>
      </c>
      <c r="S29" s="31" t="s">
        <v>6</v>
      </c>
      <c r="T29" s="40">
        <v>45474</v>
      </c>
      <c r="U29" s="1" t="s">
        <v>128</v>
      </c>
    </row>
    <row r="30" spans="1:21" s="45" customFormat="1" x14ac:dyDescent="0.3">
      <c r="A30" s="31">
        <f t="shared" si="3"/>
        <v>29</v>
      </c>
      <c r="B30" s="31" t="s">
        <v>157</v>
      </c>
      <c r="C30" s="32">
        <v>45470</v>
      </c>
      <c r="D30" s="31" t="s">
        <v>24</v>
      </c>
      <c r="E30" s="31" t="s">
        <v>25</v>
      </c>
      <c r="F30" s="31" t="s">
        <v>68</v>
      </c>
      <c r="G30" s="33" t="s">
        <v>123</v>
      </c>
      <c r="H30" s="42" t="s">
        <v>109</v>
      </c>
      <c r="I30" s="31">
        <v>45</v>
      </c>
      <c r="J30" s="36">
        <v>45488</v>
      </c>
      <c r="K30" s="37"/>
      <c r="L30" s="31">
        <f t="shared" si="0"/>
        <v>0</v>
      </c>
      <c r="M30" s="31"/>
      <c r="N30" s="43">
        <v>1.93</v>
      </c>
      <c r="O30" s="31">
        <v>244</v>
      </c>
      <c r="P30" s="116">
        <f t="shared" si="2"/>
        <v>563.55999999999995</v>
      </c>
      <c r="Q30" s="44">
        <f t="shared" si="1"/>
        <v>470.91999999999996</v>
      </c>
      <c r="R30" s="39" t="s">
        <v>13</v>
      </c>
      <c r="S30" s="31" t="s">
        <v>6</v>
      </c>
      <c r="T30" s="40">
        <v>45474</v>
      </c>
      <c r="U30" s="1" t="s">
        <v>128</v>
      </c>
    </row>
    <row r="31" spans="1:21" s="45" customFormat="1" x14ac:dyDescent="0.3">
      <c r="A31" s="31">
        <f t="shared" si="3"/>
        <v>30</v>
      </c>
      <c r="B31" s="31" t="s">
        <v>157</v>
      </c>
      <c r="C31" s="32">
        <v>45503</v>
      </c>
      <c r="D31" s="31" t="s">
        <v>24</v>
      </c>
      <c r="E31" s="31" t="s">
        <v>25</v>
      </c>
      <c r="F31" s="31" t="s">
        <v>45</v>
      </c>
      <c r="G31" s="33" t="s">
        <v>139</v>
      </c>
      <c r="H31" s="135" t="s">
        <v>69</v>
      </c>
      <c r="I31" s="31">
        <v>45</v>
      </c>
      <c r="J31" s="36">
        <v>45519</v>
      </c>
      <c r="K31" s="37"/>
      <c r="L31" s="31">
        <f t="shared" si="0"/>
        <v>0</v>
      </c>
      <c r="M31" s="31"/>
      <c r="N31" s="43">
        <v>20.78</v>
      </c>
      <c r="O31" s="31">
        <v>244</v>
      </c>
      <c r="P31" s="116">
        <f t="shared" si="2"/>
        <v>6067.7600000000011</v>
      </c>
      <c r="Q31" s="44">
        <f t="shared" si="1"/>
        <v>5070.3200000000006</v>
      </c>
      <c r="R31" s="39" t="s">
        <v>13</v>
      </c>
      <c r="S31" s="31" t="s">
        <v>6</v>
      </c>
      <c r="T31" s="40">
        <v>45505</v>
      </c>
      <c r="U31" s="1" t="s">
        <v>128</v>
      </c>
    </row>
    <row r="32" spans="1:21" s="45" customFormat="1" x14ac:dyDescent="0.3">
      <c r="A32" s="31">
        <f t="shared" si="3"/>
        <v>31</v>
      </c>
      <c r="B32" s="31" t="s">
        <v>157</v>
      </c>
      <c r="C32" s="32">
        <v>45503</v>
      </c>
      <c r="D32" s="31" t="s">
        <v>24</v>
      </c>
      <c r="E32" s="31" t="s">
        <v>25</v>
      </c>
      <c r="F32" s="31" t="s">
        <v>45</v>
      </c>
      <c r="G32" s="33" t="s">
        <v>140</v>
      </c>
      <c r="H32" s="135" t="s">
        <v>69</v>
      </c>
      <c r="I32" s="31">
        <v>45</v>
      </c>
      <c r="J32" s="36">
        <v>45519</v>
      </c>
      <c r="K32" s="37"/>
      <c r="L32" s="31">
        <f t="shared" si="0"/>
        <v>0</v>
      </c>
      <c r="M32" s="31"/>
      <c r="N32" s="43">
        <v>34.72</v>
      </c>
      <c r="O32" s="31">
        <v>244</v>
      </c>
      <c r="P32" s="116">
        <f t="shared" si="2"/>
        <v>10138.24</v>
      </c>
      <c r="Q32" s="44">
        <f t="shared" si="1"/>
        <v>8471.68</v>
      </c>
      <c r="R32" s="39" t="s">
        <v>13</v>
      </c>
      <c r="S32" s="31" t="s">
        <v>6</v>
      </c>
      <c r="T32" s="40">
        <v>45505</v>
      </c>
      <c r="U32" s="1" t="s">
        <v>128</v>
      </c>
    </row>
    <row r="33" spans="1:21" s="45" customFormat="1" x14ac:dyDescent="0.3">
      <c r="A33" s="31">
        <f t="shared" si="3"/>
        <v>32</v>
      </c>
      <c r="B33" s="31" t="s">
        <v>157</v>
      </c>
      <c r="C33" s="32">
        <v>45470</v>
      </c>
      <c r="D33" s="31" t="s">
        <v>24</v>
      </c>
      <c r="E33" s="31" t="s">
        <v>25</v>
      </c>
      <c r="F33" s="31" t="s">
        <v>68</v>
      </c>
      <c r="G33" s="33" t="s">
        <v>104</v>
      </c>
      <c r="H33" s="42" t="s">
        <v>111</v>
      </c>
      <c r="I33" s="31">
        <v>104</v>
      </c>
      <c r="J33" s="36">
        <v>45519</v>
      </c>
      <c r="K33" s="37"/>
      <c r="L33" s="31">
        <f t="shared" si="0"/>
        <v>0</v>
      </c>
      <c r="M33" s="31"/>
      <c r="N33" s="43">
        <v>10.900409340357426</v>
      </c>
      <c r="O33" s="31">
        <v>244</v>
      </c>
      <c r="P33" s="116">
        <f t="shared" si="2"/>
        <v>3182.9195273843684</v>
      </c>
      <c r="Q33" s="44">
        <f t="shared" si="1"/>
        <v>2659.6998790472117</v>
      </c>
      <c r="R33" s="39" t="s">
        <v>13</v>
      </c>
      <c r="S33" s="31" t="s">
        <v>6</v>
      </c>
      <c r="T33" s="40">
        <v>45505</v>
      </c>
      <c r="U33" s="1" t="s">
        <v>128</v>
      </c>
    </row>
    <row r="34" spans="1:21" s="45" customFormat="1" x14ac:dyDescent="0.3">
      <c r="A34" s="31">
        <f t="shared" si="3"/>
        <v>33</v>
      </c>
      <c r="B34" s="31" t="s">
        <v>157</v>
      </c>
      <c r="C34" s="32">
        <v>45470</v>
      </c>
      <c r="D34" s="31" t="s">
        <v>24</v>
      </c>
      <c r="E34" s="31" t="s">
        <v>25</v>
      </c>
      <c r="F34" s="31" t="s">
        <v>68</v>
      </c>
      <c r="G34" s="33" t="s">
        <v>99</v>
      </c>
      <c r="H34" s="42" t="s">
        <v>112</v>
      </c>
      <c r="I34" s="31">
        <v>167</v>
      </c>
      <c r="J34" s="36">
        <v>45519</v>
      </c>
      <c r="K34" s="37"/>
      <c r="L34" s="31">
        <f t="shared" si="0"/>
        <v>0</v>
      </c>
      <c r="M34" s="31"/>
      <c r="N34" s="43">
        <v>7.0461099576593629</v>
      </c>
      <c r="O34" s="31">
        <v>244</v>
      </c>
      <c r="P34" s="116">
        <f t="shared" si="2"/>
        <v>2057.4641076365342</v>
      </c>
      <c r="Q34" s="44">
        <f t="shared" si="1"/>
        <v>1719.2508296688845</v>
      </c>
      <c r="R34" s="39" t="s">
        <v>13</v>
      </c>
      <c r="S34" s="31" t="s">
        <v>6</v>
      </c>
      <c r="T34" s="40">
        <v>45505</v>
      </c>
      <c r="U34" s="1" t="s">
        <v>128</v>
      </c>
    </row>
    <row r="35" spans="1:21" s="45" customFormat="1" x14ac:dyDescent="0.3">
      <c r="A35" s="31">
        <f t="shared" si="3"/>
        <v>34</v>
      </c>
      <c r="B35" s="31" t="s">
        <v>157</v>
      </c>
      <c r="C35" s="32">
        <v>45503</v>
      </c>
      <c r="D35" s="31" t="s">
        <v>24</v>
      </c>
      <c r="E35" s="31" t="s">
        <v>25</v>
      </c>
      <c r="F35" s="31" t="s">
        <v>53</v>
      </c>
      <c r="G35" s="33" t="s">
        <v>141</v>
      </c>
      <c r="H35" s="135" t="s">
        <v>69</v>
      </c>
      <c r="I35" s="31">
        <v>45</v>
      </c>
      <c r="J35" s="36">
        <v>45519</v>
      </c>
      <c r="K35" s="37"/>
      <c r="L35" s="31">
        <f t="shared" si="0"/>
        <v>0</v>
      </c>
      <c r="M35" s="31"/>
      <c r="N35" s="43">
        <v>18.326787378416913</v>
      </c>
      <c r="O35" s="31">
        <v>244</v>
      </c>
      <c r="P35" s="116">
        <f t="shared" si="2"/>
        <v>5351.4219144977396</v>
      </c>
      <c r="Q35" s="44">
        <f t="shared" si="1"/>
        <v>4471.7361203337268</v>
      </c>
      <c r="R35" s="39" t="s">
        <v>13</v>
      </c>
      <c r="S35" s="31" t="s">
        <v>6</v>
      </c>
      <c r="T35" s="40">
        <v>45505</v>
      </c>
      <c r="U35" s="1" t="s">
        <v>128</v>
      </c>
    </row>
    <row r="36" spans="1:21" ht="27.6" x14ac:dyDescent="0.3">
      <c r="A36" s="31">
        <f t="shared" si="3"/>
        <v>35</v>
      </c>
      <c r="B36" s="31" t="s">
        <v>157</v>
      </c>
      <c r="C36" s="32">
        <v>45346</v>
      </c>
      <c r="D36" s="31" t="s">
        <v>24</v>
      </c>
      <c r="E36" s="31" t="s">
        <v>25</v>
      </c>
      <c r="F36" s="31" t="s">
        <v>53</v>
      </c>
      <c r="G36" s="31" t="s">
        <v>16</v>
      </c>
      <c r="H36" s="42" t="s">
        <v>154</v>
      </c>
      <c r="I36" s="31">
        <v>50</v>
      </c>
      <c r="J36" s="36">
        <v>45458</v>
      </c>
      <c r="K36" s="37"/>
      <c r="L36" s="31">
        <f t="shared" si="0"/>
        <v>0</v>
      </c>
      <c r="M36" s="31"/>
      <c r="N36" s="43">
        <v>71.61</v>
      </c>
      <c r="O36" s="31">
        <v>244</v>
      </c>
      <c r="P36" s="116">
        <f t="shared" si="2"/>
        <v>20910.120000000003</v>
      </c>
      <c r="Q36" s="44">
        <f t="shared" si="1"/>
        <v>17472.84</v>
      </c>
      <c r="R36" s="39" t="s">
        <v>13</v>
      </c>
      <c r="S36" s="31" t="s">
        <v>6</v>
      </c>
      <c r="T36" s="40">
        <v>45528</v>
      </c>
      <c r="U36" s="1" t="s">
        <v>179</v>
      </c>
    </row>
    <row r="37" spans="1:21" s="45" customFormat="1" x14ac:dyDescent="0.3">
      <c r="A37" s="31">
        <f t="shared" si="3"/>
        <v>36</v>
      </c>
      <c r="B37" s="31" t="s">
        <v>157</v>
      </c>
      <c r="C37" s="32">
        <v>45503</v>
      </c>
      <c r="D37" s="31" t="s">
        <v>24</v>
      </c>
      <c r="E37" s="31" t="s">
        <v>25</v>
      </c>
      <c r="F37" s="31" t="s">
        <v>54</v>
      </c>
      <c r="G37" s="33" t="s">
        <v>142</v>
      </c>
      <c r="H37" s="135" t="s">
        <v>69</v>
      </c>
      <c r="I37" s="31">
        <v>45</v>
      </c>
      <c r="J37" s="36">
        <v>45519</v>
      </c>
      <c r="K37" s="37"/>
      <c r="L37" s="31">
        <f t="shared" si="0"/>
        <v>0</v>
      </c>
      <c r="M37" s="31"/>
      <c r="N37" s="43">
        <v>112.35521022526061</v>
      </c>
      <c r="O37" s="31">
        <v>244</v>
      </c>
      <c r="P37" s="116">
        <f t="shared" si="2"/>
        <v>32807.721385776094</v>
      </c>
      <c r="Q37" s="44">
        <f t="shared" si="1"/>
        <v>27414.671294963588</v>
      </c>
      <c r="R37" s="39" t="s">
        <v>13</v>
      </c>
      <c r="S37" s="31" t="s">
        <v>6</v>
      </c>
      <c r="T37" s="40">
        <v>45505</v>
      </c>
      <c r="U37" s="1" t="s">
        <v>128</v>
      </c>
    </row>
    <row r="38" spans="1:21" s="45" customFormat="1" x14ac:dyDescent="0.3">
      <c r="A38" s="31">
        <f t="shared" si="3"/>
        <v>37</v>
      </c>
      <c r="B38" s="31" t="s">
        <v>157</v>
      </c>
      <c r="C38" s="32">
        <v>45503</v>
      </c>
      <c r="D38" s="31" t="s">
        <v>24</v>
      </c>
      <c r="E38" s="31" t="s">
        <v>25</v>
      </c>
      <c r="F38" s="31" t="s">
        <v>54</v>
      </c>
      <c r="G38" s="33" t="s">
        <v>143</v>
      </c>
      <c r="H38" s="135" t="s">
        <v>69</v>
      </c>
      <c r="I38" s="31">
        <v>45</v>
      </c>
      <c r="J38" s="36">
        <v>45519</v>
      </c>
      <c r="K38" s="37"/>
      <c r="L38" s="31">
        <f t="shared" si="0"/>
        <v>0</v>
      </c>
      <c r="M38" s="31"/>
      <c r="N38" s="43">
        <v>5.1352441830959821</v>
      </c>
      <c r="O38" s="31">
        <v>244</v>
      </c>
      <c r="P38" s="116">
        <f t="shared" si="2"/>
        <v>1499.4913014640269</v>
      </c>
      <c r="Q38" s="44">
        <f t="shared" si="1"/>
        <v>1252.9995806754196</v>
      </c>
      <c r="R38" s="39" t="s">
        <v>13</v>
      </c>
      <c r="S38" s="31" t="s">
        <v>6</v>
      </c>
      <c r="T38" s="40">
        <v>45505</v>
      </c>
      <c r="U38" s="1" t="s">
        <v>128</v>
      </c>
    </row>
    <row r="39" spans="1:21" s="45" customFormat="1" x14ac:dyDescent="0.3">
      <c r="A39" s="31">
        <f t="shared" si="3"/>
        <v>38</v>
      </c>
      <c r="B39" s="31" t="s">
        <v>157</v>
      </c>
      <c r="C39" s="32">
        <v>45503</v>
      </c>
      <c r="D39" s="31" t="s">
        <v>24</v>
      </c>
      <c r="E39" s="31" t="s">
        <v>25</v>
      </c>
      <c r="F39" s="31" t="s">
        <v>177</v>
      </c>
      <c r="G39" s="33" t="s">
        <v>144</v>
      </c>
      <c r="H39" s="135" t="s">
        <v>69</v>
      </c>
      <c r="I39" s="31">
        <v>45</v>
      </c>
      <c r="J39" s="36">
        <v>45519</v>
      </c>
      <c r="K39" s="37"/>
      <c r="L39" s="31">
        <f t="shared" si="0"/>
        <v>0</v>
      </c>
      <c r="M39" s="31"/>
      <c r="N39" s="43">
        <v>4.6511065711820603</v>
      </c>
      <c r="O39" s="31">
        <v>244</v>
      </c>
      <c r="P39" s="116">
        <f t="shared" si="2"/>
        <v>1358.1231187851618</v>
      </c>
      <c r="Q39" s="44">
        <f t="shared" si="1"/>
        <v>1134.8700033684227</v>
      </c>
      <c r="R39" s="39" t="s">
        <v>13</v>
      </c>
      <c r="S39" s="31" t="s">
        <v>6</v>
      </c>
      <c r="T39" s="40">
        <v>45505</v>
      </c>
      <c r="U39" s="1" t="s">
        <v>128</v>
      </c>
    </row>
    <row r="40" spans="1:21" ht="27.6" x14ac:dyDescent="0.3">
      <c r="A40" s="31">
        <f t="shared" si="3"/>
        <v>39</v>
      </c>
      <c r="B40" s="31" t="s">
        <v>157</v>
      </c>
      <c r="C40" s="48">
        <v>45338</v>
      </c>
      <c r="D40" s="49" t="s">
        <v>24</v>
      </c>
      <c r="E40" s="49" t="s">
        <v>25</v>
      </c>
      <c r="F40" s="49" t="s">
        <v>34</v>
      </c>
      <c r="G40" s="50" t="s">
        <v>14</v>
      </c>
      <c r="H40" s="51" t="s">
        <v>41</v>
      </c>
      <c r="I40" s="50">
        <v>45</v>
      </c>
      <c r="J40" s="52">
        <v>45351</v>
      </c>
      <c r="K40" s="53"/>
      <c r="L40" s="50">
        <f t="shared" si="0"/>
        <v>0</v>
      </c>
      <c r="M40" s="50"/>
      <c r="N40" s="54">
        <v>0</v>
      </c>
      <c r="O40" s="50">
        <v>244</v>
      </c>
      <c r="P40" s="116">
        <f t="shared" ref="P40:P55" si="4">N40*365</f>
        <v>0</v>
      </c>
      <c r="Q40" s="55">
        <f t="shared" si="1"/>
        <v>0</v>
      </c>
      <c r="R40" s="56" t="s">
        <v>13</v>
      </c>
      <c r="S40" s="50" t="s">
        <v>7</v>
      </c>
      <c r="T40" s="50"/>
      <c r="U40" s="5" t="s">
        <v>83</v>
      </c>
    </row>
    <row r="41" spans="1:21" ht="27.6" x14ac:dyDescent="0.3">
      <c r="A41" s="31">
        <f t="shared" si="3"/>
        <v>40</v>
      </c>
      <c r="B41" s="31" t="s">
        <v>157</v>
      </c>
      <c r="C41" s="48">
        <v>45338</v>
      </c>
      <c r="D41" s="49" t="s">
        <v>24</v>
      </c>
      <c r="E41" s="49" t="s">
        <v>25</v>
      </c>
      <c r="F41" s="49" t="s">
        <v>34</v>
      </c>
      <c r="G41" s="50" t="s">
        <v>15</v>
      </c>
      <c r="H41" s="51" t="s">
        <v>44</v>
      </c>
      <c r="I41" s="50">
        <v>45</v>
      </c>
      <c r="J41" s="52">
        <v>45351</v>
      </c>
      <c r="K41" s="53"/>
      <c r="L41" s="50">
        <f t="shared" si="0"/>
        <v>0</v>
      </c>
      <c r="M41" s="50"/>
      <c r="N41" s="54">
        <v>0</v>
      </c>
      <c r="O41" s="50">
        <v>244</v>
      </c>
      <c r="P41" s="116">
        <f t="shared" si="4"/>
        <v>0</v>
      </c>
      <c r="Q41" s="55">
        <f t="shared" si="1"/>
        <v>0</v>
      </c>
      <c r="R41" s="56" t="s">
        <v>13</v>
      </c>
      <c r="S41" s="50" t="s">
        <v>7</v>
      </c>
      <c r="T41" s="50"/>
      <c r="U41" s="5" t="s">
        <v>83</v>
      </c>
    </row>
    <row r="42" spans="1:21" x14ac:dyDescent="0.3">
      <c r="A42" s="31">
        <f t="shared" si="3"/>
        <v>41</v>
      </c>
      <c r="B42" s="31" t="s">
        <v>157</v>
      </c>
      <c r="C42" s="32">
        <v>45308</v>
      </c>
      <c r="D42" s="31" t="s">
        <v>24</v>
      </c>
      <c r="E42" s="31" t="s">
        <v>25</v>
      </c>
      <c r="F42" s="31" t="s">
        <v>61</v>
      </c>
      <c r="G42" s="33" t="s">
        <v>71</v>
      </c>
      <c r="H42" s="42" t="s">
        <v>60</v>
      </c>
      <c r="I42" s="31">
        <v>45</v>
      </c>
      <c r="J42" s="36">
        <v>45381</v>
      </c>
      <c r="K42" s="37"/>
      <c r="L42" s="31">
        <f t="shared" si="0"/>
        <v>0</v>
      </c>
      <c r="M42" s="31"/>
      <c r="N42" s="109">
        <v>0</v>
      </c>
      <c r="O42" s="57">
        <v>244</v>
      </c>
      <c r="P42" s="116">
        <f t="shared" si="4"/>
        <v>0</v>
      </c>
      <c r="Q42" s="44">
        <f t="shared" si="1"/>
        <v>0</v>
      </c>
      <c r="R42" s="39" t="s">
        <v>13</v>
      </c>
      <c r="S42" s="31" t="s">
        <v>6</v>
      </c>
      <c r="T42" s="40">
        <v>45397</v>
      </c>
      <c r="U42" s="1" t="s">
        <v>58</v>
      </c>
    </row>
    <row r="43" spans="1:21" x14ac:dyDescent="0.3">
      <c r="A43" s="31">
        <f t="shared" si="3"/>
        <v>42</v>
      </c>
      <c r="B43" s="31" t="s">
        <v>157</v>
      </c>
      <c r="C43" s="32">
        <v>45308</v>
      </c>
      <c r="D43" s="31" t="s">
        <v>24</v>
      </c>
      <c r="E43" s="31" t="s">
        <v>25</v>
      </c>
      <c r="F43" s="31" t="s">
        <v>61</v>
      </c>
      <c r="G43" s="33" t="s">
        <v>72</v>
      </c>
      <c r="H43" s="42" t="s">
        <v>60</v>
      </c>
      <c r="I43" s="31">
        <v>45</v>
      </c>
      <c r="J43" s="36">
        <v>45381</v>
      </c>
      <c r="K43" s="37"/>
      <c r="L43" s="31">
        <f t="shared" si="0"/>
        <v>0</v>
      </c>
      <c r="M43" s="31"/>
      <c r="N43" s="109">
        <v>0</v>
      </c>
      <c r="O43" s="57">
        <v>244</v>
      </c>
      <c r="P43" s="116">
        <f t="shared" si="4"/>
        <v>0</v>
      </c>
      <c r="Q43" s="44">
        <f t="shared" si="1"/>
        <v>0</v>
      </c>
      <c r="R43" s="39" t="s">
        <v>13</v>
      </c>
      <c r="S43" s="31" t="s">
        <v>6</v>
      </c>
      <c r="T43" s="40">
        <v>45397</v>
      </c>
      <c r="U43" s="1" t="s">
        <v>58</v>
      </c>
    </row>
    <row r="44" spans="1:21" x14ac:dyDescent="0.3">
      <c r="A44" s="31">
        <f t="shared" si="3"/>
        <v>43</v>
      </c>
      <c r="B44" s="31" t="s">
        <v>157</v>
      </c>
      <c r="C44" s="32">
        <v>45308</v>
      </c>
      <c r="D44" s="31" t="s">
        <v>24</v>
      </c>
      <c r="E44" s="31" t="s">
        <v>25</v>
      </c>
      <c r="F44" s="31" t="s">
        <v>61</v>
      </c>
      <c r="G44" s="33" t="s">
        <v>77</v>
      </c>
      <c r="H44" s="42" t="s">
        <v>60</v>
      </c>
      <c r="I44" s="31">
        <v>45</v>
      </c>
      <c r="J44" s="36">
        <v>45381</v>
      </c>
      <c r="K44" s="37"/>
      <c r="L44" s="31">
        <f t="shared" si="0"/>
        <v>0</v>
      </c>
      <c r="M44" s="31"/>
      <c r="N44" s="109">
        <v>0</v>
      </c>
      <c r="O44" s="31">
        <v>244</v>
      </c>
      <c r="P44" s="116">
        <f t="shared" si="4"/>
        <v>0</v>
      </c>
      <c r="Q44" s="44">
        <f t="shared" si="1"/>
        <v>0</v>
      </c>
      <c r="R44" s="39" t="s">
        <v>13</v>
      </c>
      <c r="S44" s="31" t="s">
        <v>6</v>
      </c>
      <c r="T44" s="40">
        <v>45397</v>
      </c>
      <c r="U44" s="1" t="s">
        <v>58</v>
      </c>
    </row>
    <row r="45" spans="1:21" x14ac:dyDescent="0.3">
      <c r="A45" s="31">
        <f t="shared" si="3"/>
        <v>44</v>
      </c>
      <c r="B45" s="31" t="s">
        <v>157</v>
      </c>
      <c r="C45" s="32">
        <v>45308</v>
      </c>
      <c r="D45" s="31" t="s">
        <v>24</v>
      </c>
      <c r="E45" s="31" t="s">
        <v>25</v>
      </c>
      <c r="F45" s="31" t="s">
        <v>61</v>
      </c>
      <c r="G45" s="33" t="s">
        <v>114</v>
      </c>
      <c r="H45" s="42" t="s">
        <v>60</v>
      </c>
      <c r="I45" s="31">
        <v>45</v>
      </c>
      <c r="J45" s="36">
        <v>45381</v>
      </c>
      <c r="K45" s="37"/>
      <c r="L45" s="31">
        <f t="shared" si="0"/>
        <v>0</v>
      </c>
      <c r="M45" s="31"/>
      <c r="N45" s="109">
        <v>0</v>
      </c>
      <c r="O45" s="31">
        <v>244</v>
      </c>
      <c r="P45" s="116">
        <f t="shared" si="4"/>
        <v>0</v>
      </c>
      <c r="Q45" s="44">
        <f t="shared" si="1"/>
        <v>0</v>
      </c>
      <c r="R45" s="39" t="s">
        <v>13</v>
      </c>
      <c r="S45" s="31" t="s">
        <v>7</v>
      </c>
      <c r="T45" s="40">
        <v>45397</v>
      </c>
      <c r="U45" s="1" t="s">
        <v>58</v>
      </c>
    </row>
    <row r="46" spans="1:21" ht="27.6" x14ac:dyDescent="0.3">
      <c r="A46" s="58">
        <f t="shared" si="3"/>
        <v>45</v>
      </c>
      <c r="B46" s="58" t="s">
        <v>157</v>
      </c>
      <c r="C46" s="59">
        <v>45308</v>
      </c>
      <c r="D46" s="58" t="s">
        <v>24</v>
      </c>
      <c r="E46" s="58" t="s">
        <v>25</v>
      </c>
      <c r="F46" s="58" t="s">
        <v>61</v>
      </c>
      <c r="G46" s="60" t="s">
        <v>118</v>
      </c>
      <c r="H46" s="114" t="s">
        <v>60</v>
      </c>
      <c r="I46" s="58">
        <v>45</v>
      </c>
      <c r="J46" s="61">
        <v>45381</v>
      </c>
      <c r="K46" s="62"/>
      <c r="L46" s="58">
        <f t="shared" si="0"/>
        <v>0</v>
      </c>
      <c r="M46" s="58"/>
      <c r="N46" s="63"/>
      <c r="O46" s="58">
        <v>244</v>
      </c>
      <c r="P46" s="117">
        <f t="shared" si="4"/>
        <v>0</v>
      </c>
      <c r="Q46" s="64">
        <f t="shared" si="1"/>
        <v>0</v>
      </c>
      <c r="R46" s="65" t="s">
        <v>13</v>
      </c>
      <c r="S46" s="58" t="s">
        <v>7</v>
      </c>
      <c r="T46" s="66">
        <v>45397</v>
      </c>
      <c r="U46" s="6" t="s">
        <v>86</v>
      </c>
    </row>
    <row r="47" spans="1:21" ht="27.6" x14ac:dyDescent="0.3">
      <c r="A47" s="58">
        <f t="shared" si="3"/>
        <v>46</v>
      </c>
      <c r="B47" s="58" t="s">
        <v>157</v>
      </c>
      <c r="C47" s="59">
        <v>45308</v>
      </c>
      <c r="D47" s="58" t="s">
        <v>24</v>
      </c>
      <c r="E47" s="58" t="s">
        <v>25</v>
      </c>
      <c r="F47" s="58" t="s">
        <v>61</v>
      </c>
      <c r="G47" s="60" t="s">
        <v>120</v>
      </c>
      <c r="H47" s="114" t="s">
        <v>60</v>
      </c>
      <c r="I47" s="58">
        <v>45</v>
      </c>
      <c r="J47" s="61">
        <v>45381</v>
      </c>
      <c r="K47" s="62"/>
      <c r="L47" s="58">
        <f t="shared" si="0"/>
        <v>0</v>
      </c>
      <c r="M47" s="58"/>
      <c r="N47" s="63"/>
      <c r="O47" s="58">
        <v>244</v>
      </c>
      <c r="P47" s="117">
        <f t="shared" si="4"/>
        <v>0</v>
      </c>
      <c r="Q47" s="64">
        <f t="shared" si="1"/>
        <v>0</v>
      </c>
      <c r="R47" s="65" t="s">
        <v>13</v>
      </c>
      <c r="S47" s="58" t="s">
        <v>7</v>
      </c>
      <c r="T47" s="66">
        <v>45397</v>
      </c>
      <c r="U47" s="6" t="s">
        <v>86</v>
      </c>
    </row>
    <row r="48" spans="1:21" ht="27.6" x14ac:dyDescent="0.3">
      <c r="A48" s="58">
        <f t="shared" si="3"/>
        <v>47</v>
      </c>
      <c r="B48" s="58" t="s">
        <v>157</v>
      </c>
      <c r="C48" s="59">
        <v>45308</v>
      </c>
      <c r="D48" s="58" t="s">
        <v>24</v>
      </c>
      <c r="E48" s="58" t="s">
        <v>25</v>
      </c>
      <c r="F48" s="58" t="s">
        <v>61</v>
      </c>
      <c r="G48" s="60" t="s">
        <v>121</v>
      </c>
      <c r="H48" s="114" t="s">
        <v>60</v>
      </c>
      <c r="I48" s="58">
        <v>45</v>
      </c>
      <c r="J48" s="61">
        <v>45381</v>
      </c>
      <c r="K48" s="62"/>
      <c r="L48" s="58">
        <f t="shared" si="0"/>
        <v>0</v>
      </c>
      <c r="M48" s="58"/>
      <c r="N48" s="63"/>
      <c r="O48" s="58">
        <v>244</v>
      </c>
      <c r="P48" s="117">
        <f t="shared" si="4"/>
        <v>0</v>
      </c>
      <c r="Q48" s="64">
        <f t="shared" si="1"/>
        <v>0</v>
      </c>
      <c r="R48" s="65" t="s">
        <v>13</v>
      </c>
      <c r="S48" s="58" t="s">
        <v>7</v>
      </c>
      <c r="T48" s="66">
        <v>45397</v>
      </c>
      <c r="U48" s="6" t="s">
        <v>86</v>
      </c>
    </row>
    <row r="49" spans="1:21" s="45" customFormat="1" x14ac:dyDescent="0.3">
      <c r="A49" s="31">
        <f t="shared" si="3"/>
        <v>48</v>
      </c>
      <c r="B49" s="31" t="s">
        <v>157</v>
      </c>
      <c r="C49" s="32">
        <v>45470</v>
      </c>
      <c r="D49" s="31" t="s">
        <v>24</v>
      </c>
      <c r="E49" s="31" t="s">
        <v>25</v>
      </c>
      <c r="F49" s="31" t="s">
        <v>68</v>
      </c>
      <c r="G49" s="33" t="s">
        <v>93</v>
      </c>
      <c r="H49" s="42" t="s">
        <v>107</v>
      </c>
      <c r="I49" s="31">
        <v>130</v>
      </c>
      <c r="J49" s="36">
        <v>45503</v>
      </c>
      <c r="K49" s="37"/>
      <c r="L49" s="31">
        <f t="shared" si="0"/>
        <v>0</v>
      </c>
      <c r="M49" s="31"/>
      <c r="N49" s="43">
        <v>0</v>
      </c>
      <c r="O49" s="31">
        <v>244</v>
      </c>
      <c r="P49" s="116">
        <f t="shared" si="4"/>
        <v>0</v>
      </c>
      <c r="Q49" s="44">
        <f t="shared" si="1"/>
        <v>0</v>
      </c>
      <c r="R49" s="39" t="s">
        <v>13</v>
      </c>
      <c r="S49" s="31" t="s">
        <v>6</v>
      </c>
      <c r="T49" s="40">
        <v>45474</v>
      </c>
      <c r="U49" s="1" t="s">
        <v>125</v>
      </c>
    </row>
    <row r="50" spans="1:21" s="45" customFormat="1" x14ac:dyDescent="0.3">
      <c r="A50" s="31">
        <f t="shared" si="3"/>
        <v>49</v>
      </c>
      <c r="B50" s="31" t="s">
        <v>157</v>
      </c>
      <c r="C50" s="32">
        <v>45470</v>
      </c>
      <c r="D50" s="31" t="s">
        <v>24</v>
      </c>
      <c r="E50" s="31" t="s">
        <v>25</v>
      </c>
      <c r="F50" s="31" t="s">
        <v>68</v>
      </c>
      <c r="G50" s="33" t="s">
        <v>94</v>
      </c>
      <c r="H50" s="42" t="s">
        <v>108</v>
      </c>
      <c r="I50" s="31">
        <v>265</v>
      </c>
      <c r="J50" s="36">
        <v>45503</v>
      </c>
      <c r="K50" s="37"/>
      <c r="L50" s="31">
        <f t="shared" si="0"/>
        <v>0</v>
      </c>
      <c r="M50" s="31"/>
      <c r="N50" s="43">
        <v>0</v>
      </c>
      <c r="O50" s="31">
        <v>244</v>
      </c>
      <c r="P50" s="116">
        <f t="shared" si="4"/>
        <v>0</v>
      </c>
      <c r="Q50" s="44">
        <f t="shared" si="1"/>
        <v>0</v>
      </c>
      <c r="R50" s="39" t="s">
        <v>13</v>
      </c>
      <c r="S50" s="31" t="s">
        <v>6</v>
      </c>
      <c r="T50" s="40">
        <v>45474</v>
      </c>
      <c r="U50" s="1" t="s">
        <v>127</v>
      </c>
    </row>
    <row r="51" spans="1:21" s="45" customFormat="1" x14ac:dyDescent="0.3">
      <c r="A51" s="31">
        <f t="shared" si="3"/>
        <v>50</v>
      </c>
      <c r="B51" s="31" t="s">
        <v>157</v>
      </c>
      <c r="C51" s="32">
        <v>45470</v>
      </c>
      <c r="D51" s="31" t="s">
        <v>24</v>
      </c>
      <c r="E51" s="31" t="s">
        <v>25</v>
      </c>
      <c r="F51" s="31" t="s">
        <v>68</v>
      </c>
      <c r="G51" s="33" t="s">
        <v>96</v>
      </c>
      <c r="H51" s="42" t="s">
        <v>106</v>
      </c>
      <c r="I51" s="31">
        <v>100</v>
      </c>
      <c r="J51" s="36">
        <v>45503</v>
      </c>
      <c r="K51" s="37"/>
      <c r="L51" s="31">
        <f t="shared" si="0"/>
        <v>0</v>
      </c>
      <c r="M51" s="31"/>
      <c r="N51" s="43">
        <v>0</v>
      </c>
      <c r="O51" s="31">
        <v>244</v>
      </c>
      <c r="P51" s="116">
        <f t="shared" si="4"/>
        <v>0</v>
      </c>
      <c r="Q51" s="44">
        <f t="shared" si="1"/>
        <v>0</v>
      </c>
      <c r="R51" s="39" t="s">
        <v>13</v>
      </c>
      <c r="S51" s="31" t="s">
        <v>6</v>
      </c>
      <c r="T51" s="40">
        <v>45474</v>
      </c>
      <c r="U51" s="1" t="s">
        <v>127</v>
      </c>
    </row>
    <row r="52" spans="1:21" s="45" customFormat="1" x14ac:dyDescent="0.3">
      <c r="A52" s="31">
        <f t="shared" si="3"/>
        <v>51</v>
      </c>
      <c r="B52" s="31" t="s">
        <v>157</v>
      </c>
      <c r="C52" s="32">
        <v>45470</v>
      </c>
      <c r="D52" s="31" t="s">
        <v>24</v>
      </c>
      <c r="E52" s="31" t="s">
        <v>25</v>
      </c>
      <c r="F52" s="31" t="s">
        <v>68</v>
      </c>
      <c r="G52" s="33" t="s">
        <v>98</v>
      </c>
      <c r="H52" s="42" t="s">
        <v>111</v>
      </c>
      <c r="I52" s="31">
        <v>120</v>
      </c>
      <c r="J52" s="36">
        <v>45503</v>
      </c>
      <c r="K52" s="37"/>
      <c r="L52" s="31">
        <f t="shared" si="0"/>
        <v>0</v>
      </c>
      <c r="M52" s="31"/>
      <c r="N52" s="43">
        <v>0</v>
      </c>
      <c r="O52" s="31">
        <v>244</v>
      </c>
      <c r="P52" s="116">
        <f t="shared" si="4"/>
        <v>0</v>
      </c>
      <c r="Q52" s="44">
        <f t="shared" si="1"/>
        <v>0</v>
      </c>
      <c r="R52" s="39" t="s">
        <v>13</v>
      </c>
      <c r="S52" s="31" t="s">
        <v>6</v>
      </c>
      <c r="T52" s="40">
        <v>45474</v>
      </c>
      <c r="U52" s="1" t="s">
        <v>127</v>
      </c>
    </row>
    <row r="53" spans="1:21" s="45" customFormat="1" x14ac:dyDescent="0.3">
      <c r="A53" s="31">
        <f t="shared" si="3"/>
        <v>52</v>
      </c>
      <c r="B53" s="31" t="s">
        <v>157</v>
      </c>
      <c r="C53" s="32">
        <v>45470</v>
      </c>
      <c r="D53" s="31" t="s">
        <v>24</v>
      </c>
      <c r="E53" s="31" t="s">
        <v>25</v>
      </c>
      <c r="F53" s="31" t="s">
        <v>68</v>
      </c>
      <c r="G53" s="33" t="s">
        <v>10</v>
      </c>
      <c r="H53" s="42" t="s">
        <v>111</v>
      </c>
      <c r="I53" s="31">
        <v>125</v>
      </c>
      <c r="J53" s="36">
        <v>45503</v>
      </c>
      <c r="K53" s="37"/>
      <c r="L53" s="31">
        <f t="shared" si="0"/>
        <v>0</v>
      </c>
      <c r="M53" s="31"/>
      <c r="N53" s="43">
        <v>0</v>
      </c>
      <c r="O53" s="31">
        <v>244</v>
      </c>
      <c r="P53" s="116">
        <f t="shared" si="4"/>
        <v>0</v>
      </c>
      <c r="Q53" s="44">
        <f t="shared" si="1"/>
        <v>0</v>
      </c>
      <c r="R53" s="39" t="s">
        <v>13</v>
      </c>
      <c r="S53" s="31" t="s">
        <v>6</v>
      </c>
      <c r="T53" s="40">
        <v>45474</v>
      </c>
      <c r="U53" s="1" t="s">
        <v>127</v>
      </c>
    </row>
    <row r="54" spans="1:21" s="45" customFormat="1" x14ac:dyDescent="0.3">
      <c r="A54" s="31">
        <f t="shared" si="3"/>
        <v>53</v>
      </c>
      <c r="B54" s="31" t="s">
        <v>157</v>
      </c>
      <c r="C54" s="32">
        <v>45470</v>
      </c>
      <c r="D54" s="31" t="s">
        <v>24</v>
      </c>
      <c r="E54" s="31" t="s">
        <v>25</v>
      </c>
      <c r="F54" s="31" t="s">
        <v>68</v>
      </c>
      <c r="G54" s="33" t="s">
        <v>101</v>
      </c>
      <c r="H54" s="42" t="s">
        <v>109</v>
      </c>
      <c r="I54" s="31">
        <v>180</v>
      </c>
      <c r="J54" s="36">
        <v>45503</v>
      </c>
      <c r="K54" s="37"/>
      <c r="L54" s="31">
        <f t="shared" si="0"/>
        <v>0</v>
      </c>
      <c r="M54" s="31"/>
      <c r="N54" s="43">
        <v>0</v>
      </c>
      <c r="O54" s="31">
        <v>244</v>
      </c>
      <c r="P54" s="116">
        <f t="shared" si="4"/>
        <v>0</v>
      </c>
      <c r="Q54" s="44">
        <f t="shared" si="1"/>
        <v>0</v>
      </c>
      <c r="R54" s="39" t="s">
        <v>13</v>
      </c>
      <c r="S54" s="31" t="s">
        <v>6</v>
      </c>
      <c r="T54" s="40">
        <v>45474</v>
      </c>
      <c r="U54" s="1" t="s">
        <v>127</v>
      </c>
    </row>
    <row r="55" spans="1:21" s="45" customFormat="1" x14ac:dyDescent="0.3">
      <c r="A55" s="31">
        <f t="shared" si="3"/>
        <v>54</v>
      </c>
      <c r="B55" s="31" t="s">
        <v>157</v>
      </c>
      <c r="C55" s="32">
        <v>45470</v>
      </c>
      <c r="D55" s="31" t="s">
        <v>24</v>
      </c>
      <c r="E55" s="31" t="s">
        <v>25</v>
      </c>
      <c r="F55" s="31" t="s">
        <v>68</v>
      </c>
      <c r="G55" s="33" t="s">
        <v>103</v>
      </c>
      <c r="H55" s="42" t="s">
        <v>110</v>
      </c>
      <c r="I55" s="31">
        <v>130</v>
      </c>
      <c r="J55" s="36">
        <v>45503</v>
      </c>
      <c r="K55" s="37"/>
      <c r="L55" s="31">
        <f t="shared" si="0"/>
        <v>0</v>
      </c>
      <c r="M55" s="31"/>
      <c r="N55" s="43">
        <v>0</v>
      </c>
      <c r="O55" s="31">
        <v>244</v>
      </c>
      <c r="P55" s="116">
        <f t="shared" si="4"/>
        <v>0</v>
      </c>
      <c r="Q55" s="44">
        <f t="shared" si="1"/>
        <v>0</v>
      </c>
      <c r="R55" s="39" t="s">
        <v>13</v>
      </c>
      <c r="S55" s="31" t="s">
        <v>6</v>
      </c>
      <c r="T55" s="40">
        <v>45474</v>
      </c>
      <c r="U55" s="1" t="s">
        <v>127</v>
      </c>
    </row>
    <row r="56" spans="1:21" ht="69.75" customHeight="1" x14ac:dyDescent="0.3">
      <c r="A56" s="47">
        <f t="shared" si="3"/>
        <v>55</v>
      </c>
      <c r="B56" s="47" t="s">
        <v>157</v>
      </c>
      <c r="C56" s="75">
        <v>45440</v>
      </c>
      <c r="D56" s="47" t="s">
        <v>24</v>
      </c>
      <c r="E56" s="47" t="s">
        <v>25</v>
      </c>
      <c r="F56" s="47" t="s">
        <v>34</v>
      </c>
      <c r="G56" s="113" t="s">
        <v>147</v>
      </c>
      <c r="H56" s="115" t="s">
        <v>149</v>
      </c>
      <c r="I56" s="47">
        <v>500</v>
      </c>
      <c r="J56" s="76">
        <v>45626</v>
      </c>
      <c r="K56" s="77"/>
      <c r="L56" s="47"/>
      <c r="M56" s="47"/>
      <c r="N56" s="82"/>
      <c r="O56" s="47"/>
      <c r="P56" s="118">
        <f>I56*30</f>
        <v>15000</v>
      </c>
      <c r="Q56" s="11">
        <f t="shared" si="1"/>
        <v>0</v>
      </c>
      <c r="R56" s="78" t="s">
        <v>90</v>
      </c>
      <c r="S56" s="47" t="s">
        <v>7</v>
      </c>
      <c r="T56" s="83"/>
      <c r="U56" s="13" t="s">
        <v>148</v>
      </c>
    </row>
    <row r="57" spans="1:21" s="45" customFormat="1" ht="27.6" x14ac:dyDescent="0.3">
      <c r="A57" s="47">
        <f t="shared" si="3"/>
        <v>56</v>
      </c>
      <c r="B57" s="47" t="s">
        <v>157</v>
      </c>
      <c r="C57" s="75">
        <v>45470</v>
      </c>
      <c r="D57" s="47" t="s">
        <v>24</v>
      </c>
      <c r="E57" s="47" t="s">
        <v>25</v>
      </c>
      <c r="F57" s="47" t="s">
        <v>68</v>
      </c>
      <c r="G57" s="47" t="s">
        <v>151</v>
      </c>
      <c r="H57" s="8" t="s">
        <v>69</v>
      </c>
      <c r="I57" s="9">
        <v>500</v>
      </c>
      <c r="J57" s="76">
        <v>45503</v>
      </c>
      <c r="K57" s="77"/>
      <c r="L57" s="9"/>
      <c r="M57" s="9"/>
      <c r="N57" s="10"/>
      <c r="O57" s="9"/>
      <c r="P57" s="118">
        <f>I57*45</f>
        <v>22500</v>
      </c>
      <c r="Q57" s="11"/>
      <c r="R57" s="78" t="s">
        <v>181</v>
      </c>
      <c r="S57" s="47" t="s">
        <v>7</v>
      </c>
      <c r="T57" s="76"/>
      <c r="U57" s="12" t="s">
        <v>152</v>
      </c>
    </row>
    <row r="58" spans="1:21" s="45" customFormat="1" x14ac:dyDescent="0.3">
      <c r="A58" s="67">
        <f t="shared" si="3"/>
        <v>57</v>
      </c>
      <c r="B58" s="67" t="s">
        <v>157</v>
      </c>
      <c r="C58" s="68">
        <v>45470</v>
      </c>
      <c r="D58" s="67" t="s">
        <v>24</v>
      </c>
      <c r="E58" s="67" t="s">
        <v>25</v>
      </c>
      <c r="F58" s="67" t="s">
        <v>68</v>
      </c>
      <c r="G58" s="79" t="s">
        <v>102</v>
      </c>
      <c r="H58" s="69" t="s">
        <v>113</v>
      </c>
      <c r="I58" s="67">
        <v>200</v>
      </c>
      <c r="J58" s="70">
        <v>45503</v>
      </c>
      <c r="K58" s="71"/>
      <c r="L58" s="20"/>
      <c r="M58" s="67"/>
      <c r="N58" s="72"/>
      <c r="O58" s="67"/>
      <c r="P58" s="131">
        <f>I58*90</f>
        <v>18000</v>
      </c>
      <c r="Q58" s="23">
        <f>N58*O58</f>
        <v>0</v>
      </c>
      <c r="R58" s="73" t="s">
        <v>13</v>
      </c>
      <c r="S58" s="67" t="s">
        <v>7</v>
      </c>
      <c r="T58" s="74">
        <v>45505</v>
      </c>
      <c r="U58" s="7" t="s">
        <v>129</v>
      </c>
    </row>
    <row r="59" spans="1:21" s="45" customFormat="1" x14ac:dyDescent="0.3">
      <c r="A59" s="47">
        <f t="shared" si="3"/>
        <v>58</v>
      </c>
      <c r="B59" s="47" t="s">
        <v>157</v>
      </c>
      <c r="C59" s="75">
        <v>45470</v>
      </c>
      <c r="D59" s="47" t="s">
        <v>24</v>
      </c>
      <c r="E59" s="47" t="s">
        <v>25</v>
      </c>
      <c r="F59" s="47" t="s">
        <v>68</v>
      </c>
      <c r="G59" s="113" t="s">
        <v>91</v>
      </c>
      <c r="H59" s="115" t="s">
        <v>105</v>
      </c>
      <c r="I59" s="47">
        <v>118</v>
      </c>
      <c r="J59" s="76">
        <v>45503</v>
      </c>
      <c r="K59" s="77"/>
      <c r="L59" s="9"/>
      <c r="M59" s="47"/>
      <c r="N59" s="82"/>
      <c r="O59" s="47"/>
      <c r="P59" s="118">
        <f>I59*90</f>
        <v>10620</v>
      </c>
      <c r="Q59" s="11">
        <f>N59*O59</f>
        <v>0</v>
      </c>
      <c r="R59" s="78" t="s">
        <v>13</v>
      </c>
      <c r="S59" s="47" t="s">
        <v>7</v>
      </c>
      <c r="T59" s="83"/>
      <c r="U59" s="13" t="s">
        <v>146</v>
      </c>
    </row>
    <row r="60" spans="1:21" s="45" customFormat="1" x14ac:dyDescent="0.3">
      <c r="A60" s="67">
        <f t="shared" si="3"/>
        <v>59</v>
      </c>
      <c r="B60" s="67" t="s">
        <v>157</v>
      </c>
      <c r="C60" s="68">
        <v>45470</v>
      </c>
      <c r="D60" s="67" t="s">
        <v>24</v>
      </c>
      <c r="E60" s="67" t="s">
        <v>25</v>
      </c>
      <c r="F60" s="67" t="s">
        <v>68</v>
      </c>
      <c r="G60" s="60" t="s">
        <v>95</v>
      </c>
      <c r="H60" s="69" t="s">
        <v>109</v>
      </c>
      <c r="I60" s="67">
        <v>105</v>
      </c>
      <c r="J60" s="70">
        <v>45503</v>
      </c>
      <c r="K60" s="71"/>
      <c r="L60" s="20"/>
      <c r="M60" s="67"/>
      <c r="N60" s="72"/>
      <c r="O60" s="67"/>
      <c r="P60" s="131">
        <f>I60*90</f>
        <v>9450</v>
      </c>
      <c r="Q60" s="23">
        <f>N60*O60</f>
        <v>0</v>
      </c>
      <c r="R60" s="73" t="s">
        <v>13</v>
      </c>
      <c r="S60" s="67" t="s">
        <v>7</v>
      </c>
      <c r="T60" s="74">
        <v>45505</v>
      </c>
      <c r="U60" s="7" t="s">
        <v>124</v>
      </c>
    </row>
    <row r="61" spans="1:21" s="45" customFormat="1" x14ac:dyDescent="0.3">
      <c r="A61" s="47">
        <f t="shared" si="3"/>
        <v>60</v>
      </c>
      <c r="B61" s="47" t="s">
        <v>157</v>
      </c>
      <c r="C61" s="75">
        <v>45470</v>
      </c>
      <c r="D61" s="47" t="s">
        <v>24</v>
      </c>
      <c r="E61" s="47" t="s">
        <v>25</v>
      </c>
      <c r="F61" s="47" t="s">
        <v>68</v>
      </c>
      <c r="G61" s="113" t="s">
        <v>92</v>
      </c>
      <c r="H61" s="115" t="s">
        <v>106</v>
      </c>
      <c r="I61" s="47">
        <v>100</v>
      </c>
      <c r="J61" s="76">
        <v>45503</v>
      </c>
      <c r="K61" s="77"/>
      <c r="L61" s="9"/>
      <c r="M61" s="47"/>
      <c r="N61" s="82"/>
      <c r="O61" s="47"/>
      <c r="P61" s="118">
        <f>I61*60</f>
        <v>6000</v>
      </c>
      <c r="Q61" s="11">
        <f>N61*O61</f>
        <v>0</v>
      </c>
      <c r="R61" s="78" t="s">
        <v>13</v>
      </c>
      <c r="S61" s="47" t="s">
        <v>7</v>
      </c>
      <c r="T61" s="83"/>
      <c r="U61" s="13" t="s">
        <v>126</v>
      </c>
    </row>
    <row r="62" spans="1:21" ht="41.4" x14ac:dyDescent="0.3">
      <c r="A62" s="47">
        <f t="shared" si="3"/>
        <v>61</v>
      </c>
      <c r="B62" s="47" t="s">
        <v>157</v>
      </c>
      <c r="C62" s="85">
        <v>45148</v>
      </c>
      <c r="D62" s="81" t="s">
        <v>24</v>
      </c>
      <c r="E62" s="81" t="s">
        <v>25</v>
      </c>
      <c r="F62" s="81" t="s">
        <v>26</v>
      </c>
      <c r="G62" s="86" t="s">
        <v>88</v>
      </c>
      <c r="H62" s="14" t="s">
        <v>57</v>
      </c>
      <c r="I62" s="15">
        <v>750</v>
      </c>
      <c r="J62" s="76">
        <v>45595</v>
      </c>
      <c r="K62" s="77"/>
      <c r="L62" s="9"/>
      <c r="M62" s="15"/>
      <c r="N62" s="16"/>
      <c r="O62" s="15"/>
      <c r="P62" s="118">
        <f>I62*45</f>
        <v>33750</v>
      </c>
      <c r="Q62" s="17">
        <f t="shared" ref="Q62:Q67" si="5">N62*O62</f>
        <v>0</v>
      </c>
      <c r="R62" s="87" t="s">
        <v>82</v>
      </c>
      <c r="S62" s="81" t="s">
        <v>7</v>
      </c>
      <c r="T62" s="88"/>
      <c r="U62" s="18" t="s">
        <v>81</v>
      </c>
    </row>
    <row r="63" spans="1:21" ht="26.25" customHeight="1" x14ac:dyDescent="0.3">
      <c r="A63" s="86">
        <f t="shared" si="3"/>
        <v>62</v>
      </c>
      <c r="B63" s="86" t="s">
        <v>157</v>
      </c>
      <c r="C63" s="85">
        <v>45148</v>
      </c>
      <c r="D63" s="81" t="s">
        <v>24</v>
      </c>
      <c r="E63" s="81" t="s">
        <v>25</v>
      </c>
      <c r="F63" s="81" t="s">
        <v>26</v>
      </c>
      <c r="G63" s="86" t="s">
        <v>155</v>
      </c>
      <c r="H63" s="14" t="s">
        <v>66</v>
      </c>
      <c r="I63" s="15">
        <v>100</v>
      </c>
      <c r="J63" s="88"/>
      <c r="K63" s="89"/>
      <c r="L63" s="9"/>
      <c r="M63" s="15"/>
      <c r="N63" s="16"/>
      <c r="O63" s="15"/>
      <c r="P63" s="118">
        <f>I63*60</f>
        <v>6000</v>
      </c>
      <c r="Q63" s="17">
        <f t="shared" si="5"/>
        <v>0</v>
      </c>
      <c r="R63" s="87" t="s">
        <v>13</v>
      </c>
      <c r="S63" s="81" t="s">
        <v>7</v>
      </c>
      <c r="T63" s="88"/>
      <c r="U63" s="19" t="s">
        <v>80</v>
      </c>
    </row>
    <row r="64" spans="1:21" x14ac:dyDescent="0.3">
      <c r="A64" s="86">
        <f t="shared" si="3"/>
        <v>63</v>
      </c>
      <c r="B64" s="86" t="s">
        <v>157</v>
      </c>
      <c r="C64" s="85">
        <v>45148</v>
      </c>
      <c r="D64" s="81" t="s">
        <v>24</v>
      </c>
      <c r="E64" s="81" t="s">
        <v>25</v>
      </c>
      <c r="F64" s="81" t="s">
        <v>17</v>
      </c>
      <c r="G64" s="86" t="s">
        <v>87</v>
      </c>
      <c r="H64" s="14" t="s">
        <v>18</v>
      </c>
      <c r="I64" s="15">
        <v>200</v>
      </c>
      <c r="J64" s="88"/>
      <c r="K64" s="89"/>
      <c r="L64" s="9"/>
      <c r="M64" s="15"/>
      <c r="N64" s="16"/>
      <c r="O64" s="15"/>
      <c r="P64" s="118">
        <f>I64*60</f>
        <v>12000</v>
      </c>
      <c r="Q64" s="17">
        <f t="shared" si="5"/>
        <v>0</v>
      </c>
      <c r="R64" s="87" t="s">
        <v>13</v>
      </c>
      <c r="S64" s="81" t="s">
        <v>7</v>
      </c>
      <c r="T64" s="88"/>
      <c r="U64" s="19" t="s">
        <v>80</v>
      </c>
    </row>
    <row r="65" spans="1:21" ht="55.2" x14ac:dyDescent="0.3">
      <c r="A65" s="67">
        <f t="shared" si="3"/>
        <v>64</v>
      </c>
      <c r="B65" s="67" t="s">
        <v>157</v>
      </c>
      <c r="C65" s="68">
        <v>45344</v>
      </c>
      <c r="D65" s="67" t="s">
        <v>24</v>
      </c>
      <c r="E65" s="67" t="s">
        <v>25</v>
      </c>
      <c r="F65" s="67" t="s">
        <v>45</v>
      </c>
      <c r="G65" s="67" t="s">
        <v>48</v>
      </c>
      <c r="H65" s="69" t="s">
        <v>49</v>
      </c>
      <c r="I65" s="20">
        <v>50</v>
      </c>
      <c r="J65" s="70">
        <v>45458</v>
      </c>
      <c r="K65" s="71"/>
      <c r="L65" s="20"/>
      <c r="M65" s="20"/>
      <c r="N65" s="72"/>
      <c r="O65" s="67"/>
      <c r="P65" s="131">
        <f>I65*60</f>
        <v>3000</v>
      </c>
      <c r="Q65" s="23">
        <f t="shared" si="5"/>
        <v>0</v>
      </c>
      <c r="R65" s="73" t="s">
        <v>13</v>
      </c>
      <c r="S65" s="67" t="s">
        <v>7</v>
      </c>
      <c r="T65" s="90"/>
      <c r="U65" s="7" t="s">
        <v>84</v>
      </c>
    </row>
    <row r="66" spans="1:21" ht="55.2" x14ac:dyDescent="0.3">
      <c r="A66" s="67">
        <f t="shared" si="3"/>
        <v>65</v>
      </c>
      <c r="B66" s="67" t="s">
        <v>157</v>
      </c>
      <c r="C66" s="68">
        <v>45345</v>
      </c>
      <c r="D66" s="67" t="s">
        <v>24</v>
      </c>
      <c r="E66" s="67" t="s">
        <v>25</v>
      </c>
      <c r="F66" s="67" t="s">
        <v>45</v>
      </c>
      <c r="G66" s="67" t="s">
        <v>8</v>
      </c>
      <c r="H66" s="69" t="s">
        <v>50</v>
      </c>
      <c r="I66" s="20">
        <v>50</v>
      </c>
      <c r="J66" s="70">
        <v>45458</v>
      </c>
      <c r="K66" s="71"/>
      <c r="L66" s="20"/>
      <c r="M66" s="20"/>
      <c r="N66" s="72"/>
      <c r="O66" s="67"/>
      <c r="P66" s="131">
        <f>I66*60</f>
        <v>3000</v>
      </c>
      <c r="Q66" s="23">
        <f t="shared" si="5"/>
        <v>0</v>
      </c>
      <c r="R66" s="73" t="s">
        <v>13</v>
      </c>
      <c r="S66" s="67" t="s">
        <v>7</v>
      </c>
      <c r="T66" s="67"/>
      <c r="U66" s="7" t="s">
        <v>85</v>
      </c>
    </row>
    <row r="67" spans="1:21" ht="41.4" x14ac:dyDescent="0.3">
      <c r="A67" s="67">
        <f t="shared" ref="A67:A77" si="6">1+A66</f>
        <v>66</v>
      </c>
      <c r="B67" s="67" t="s">
        <v>157</v>
      </c>
      <c r="C67" s="68">
        <v>45345</v>
      </c>
      <c r="D67" s="67" t="s">
        <v>24</v>
      </c>
      <c r="E67" s="67" t="s">
        <v>25</v>
      </c>
      <c r="F67" s="67" t="s">
        <v>45</v>
      </c>
      <c r="G67" s="67" t="s">
        <v>51</v>
      </c>
      <c r="H67" s="69" t="s">
        <v>52</v>
      </c>
      <c r="I67" s="20">
        <v>50</v>
      </c>
      <c r="J67" s="70">
        <v>45458</v>
      </c>
      <c r="K67" s="71"/>
      <c r="L67" s="20"/>
      <c r="M67" s="20"/>
      <c r="N67" s="72"/>
      <c r="O67" s="67"/>
      <c r="P67" s="131">
        <f>I67*60</f>
        <v>3000</v>
      </c>
      <c r="Q67" s="23">
        <f t="shared" si="5"/>
        <v>0</v>
      </c>
      <c r="R67" s="73" t="s">
        <v>13</v>
      </c>
      <c r="S67" s="67" t="s">
        <v>7</v>
      </c>
      <c r="T67" s="67"/>
      <c r="U67" s="7" t="s">
        <v>79</v>
      </c>
    </row>
    <row r="68" spans="1:21" ht="27.6" x14ac:dyDescent="0.3">
      <c r="A68" s="67">
        <f t="shared" si="6"/>
        <v>67</v>
      </c>
      <c r="B68" s="67" t="s">
        <v>157</v>
      </c>
      <c r="C68" s="68">
        <v>45148</v>
      </c>
      <c r="D68" s="67" t="s">
        <v>24</v>
      </c>
      <c r="E68" s="67" t="s">
        <v>25</v>
      </c>
      <c r="F68" s="67" t="s">
        <v>26</v>
      </c>
      <c r="G68" s="67" t="s">
        <v>89</v>
      </c>
      <c r="H68" s="21" t="s">
        <v>56</v>
      </c>
      <c r="I68" s="20">
        <v>1000</v>
      </c>
      <c r="J68" s="70">
        <v>45746</v>
      </c>
      <c r="K68" s="71"/>
      <c r="L68" s="20"/>
      <c r="M68" s="20"/>
      <c r="N68" s="22"/>
      <c r="O68" s="20"/>
      <c r="P68" s="131">
        <v>0</v>
      </c>
      <c r="Q68" s="23">
        <f>N68*O68</f>
        <v>0</v>
      </c>
      <c r="R68" s="73" t="s">
        <v>65</v>
      </c>
      <c r="S68" s="67" t="s">
        <v>7</v>
      </c>
      <c r="T68" s="70"/>
      <c r="U68" s="7" t="s">
        <v>150</v>
      </c>
    </row>
    <row r="69" spans="1:21" s="45" customFormat="1" ht="16.5" customHeight="1" x14ac:dyDescent="0.3">
      <c r="A69" s="67">
        <f t="shared" si="6"/>
        <v>68</v>
      </c>
      <c r="B69" s="31" t="s">
        <v>158</v>
      </c>
      <c r="C69" s="32">
        <v>45503</v>
      </c>
      <c r="D69" s="31" t="s">
        <v>24</v>
      </c>
      <c r="E69" s="31" t="s">
        <v>25</v>
      </c>
      <c r="F69" s="31" t="s">
        <v>178</v>
      </c>
      <c r="G69" s="33" t="s">
        <v>122</v>
      </c>
      <c r="H69" s="42" t="s">
        <v>145</v>
      </c>
      <c r="I69" s="31">
        <v>400</v>
      </c>
      <c r="J69" s="36">
        <v>45519</v>
      </c>
      <c r="K69" s="37"/>
      <c r="L69" s="31">
        <f>I69*K69</f>
        <v>0</v>
      </c>
      <c r="M69" s="31"/>
      <c r="N69" s="43">
        <v>11.758504026734</v>
      </c>
      <c r="O69" s="31">
        <v>244</v>
      </c>
      <c r="P69" s="116">
        <f>N69*365*0.8</f>
        <v>3433.4831758063283</v>
      </c>
      <c r="Q69" s="44">
        <f>N69*O69</f>
        <v>2869.074982523096</v>
      </c>
      <c r="R69" s="39" t="s">
        <v>13</v>
      </c>
      <c r="S69" s="31" t="s">
        <v>6</v>
      </c>
      <c r="T69" s="40">
        <v>45505</v>
      </c>
      <c r="U69" s="1" t="s">
        <v>128</v>
      </c>
    </row>
    <row r="70" spans="1:21" ht="14.4" x14ac:dyDescent="0.3">
      <c r="A70" s="67">
        <f t="shared" si="6"/>
        <v>69</v>
      </c>
      <c r="B70" s="119" t="s">
        <v>158</v>
      </c>
      <c r="C70" s="120">
        <v>45467</v>
      </c>
      <c r="D70" s="119" t="s">
        <v>24</v>
      </c>
      <c r="E70" s="119" t="s">
        <v>25</v>
      </c>
      <c r="F70" s="121" t="s">
        <v>178</v>
      </c>
      <c r="G70" s="119" t="s">
        <v>174</v>
      </c>
      <c r="H70" s="122" t="s">
        <v>187</v>
      </c>
      <c r="I70" s="123">
        <v>1700</v>
      </c>
      <c r="J70" s="124">
        <v>45595</v>
      </c>
      <c r="K70" s="125"/>
      <c r="L70" s="123"/>
      <c r="M70" s="123"/>
      <c r="N70" s="126"/>
      <c r="O70" s="123"/>
      <c r="P70" s="127">
        <f>I70*30</f>
        <v>51000</v>
      </c>
      <c r="Q70" s="128"/>
      <c r="R70" s="129"/>
      <c r="S70" s="119" t="s">
        <v>7</v>
      </c>
      <c r="T70" s="124"/>
      <c r="U70" s="130" t="s">
        <v>175</v>
      </c>
    </row>
    <row r="71" spans="1:21" s="45" customFormat="1" ht="41.4" x14ac:dyDescent="0.3">
      <c r="A71" s="67">
        <f t="shared" si="6"/>
        <v>70</v>
      </c>
      <c r="B71" s="67" t="s">
        <v>158</v>
      </c>
      <c r="C71" s="110">
        <v>45528</v>
      </c>
      <c r="D71" s="67" t="s">
        <v>24</v>
      </c>
      <c r="E71" s="67" t="s">
        <v>25</v>
      </c>
      <c r="F71" s="111" t="s">
        <v>178</v>
      </c>
      <c r="G71" s="112" t="s">
        <v>122</v>
      </c>
      <c r="H71" s="21" t="s">
        <v>167</v>
      </c>
      <c r="I71" s="20">
        <v>400</v>
      </c>
      <c r="J71" s="70">
        <v>45580</v>
      </c>
      <c r="K71" s="71"/>
      <c r="L71" s="20"/>
      <c r="M71" s="20"/>
      <c r="N71" s="22"/>
      <c r="O71" s="20"/>
      <c r="P71" s="131">
        <f t="shared" ref="P71:P78" si="7">I71*45</f>
        <v>18000</v>
      </c>
      <c r="Q71" s="23"/>
      <c r="R71" s="73" t="s">
        <v>180</v>
      </c>
      <c r="S71" s="67" t="s">
        <v>7</v>
      </c>
      <c r="T71" s="70"/>
      <c r="U71" s="7" t="s">
        <v>176</v>
      </c>
    </row>
    <row r="72" spans="1:21" s="45" customFormat="1" ht="41.4" x14ac:dyDescent="0.3">
      <c r="A72" s="47">
        <f t="shared" si="6"/>
        <v>71</v>
      </c>
      <c r="B72" s="47" t="s">
        <v>158</v>
      </c>
      <c r="C72" s="93">
        <v>44896</v>
      </c>
      <c r="D72" s="47" t="s">
        <v>24</v>
      </c>
      <c r="E72" s="47" t="s">
        <v>25</v>
      </c>
      <c r="F72" s="108" t="s">
        <v>178</v>
      </c>
      <c r="G72" s="107" t="s">
        <v>160</v>
      </c>
      <c r="H72" s="94" t="s">
        <v>168</v>
      </c>
      <c r="I72" s="9">
        <v>370</v>
      </c>
      <c r="J72" s="76">
        <v>45580</v>
      </c>
      <c r="K72" s="77"/>
      <c r="L72" s="9"/>
      <c r="M72" s="9"/>
      <c r="N72" s="10"/>
      <c r="O72" s="9"/>
      <c r="P72" s="118">
        <f t="shared" si="7"/>
        <v>16650</v>
      </c>
      <c r="Q72" s="11"/>
      <c r="R72" s="87" t="s">
        <v>180</v>
      </c>
      <c r="S72" s="47" t="s">
        <v>7</v>
      </c>
      <c r="T72" s="76"/>
      <c r="U72" s="13" t="s">
        <v>176</v>
      </c>
    </row>
    <row r="73" spans="1:21" s="45" customFormat="1" ht="41.4" x14ac:dyDescent="0.3">
      <c r="A73" s="47">
        <f t="shared" si="6"/>
        <v>72</v>
      </c>
      <c r="B73" s="47" t="s">
        <v>158</v>
      </c>
      <c r="C73" s="93">
        <v>44896</v>
      </c>
      <c r="D73" s="47" t="s">
        <v>24</v>
      </c>
      <c r="E73" s="47" t="s">
        <v>25</v>
      </c>
      <c r="F73" s="108" t="s">
        <v>178</v>
      </c>
      <c r="G73" s="107" t="s">
        <v>166</v>
      </c>
      <c r="H73" s="94" t="s">
        <v>173</v>
      </c>
      <c r="I73" s="9">
        <v>285</v>
      </c>
      <c r="J73" s="76">
        <v>45580</v>
      </c>
      <c r="K73" s="77"/>
      <c r="L73" s="9"/>
      <c r="M73" s="9"/>
      <c r="N73" s="10"/>
      <c r="O73" s="9"/>
      <c r="P73" s="118">
        <f t="shared" si="7"/>
        <v>12825</v>
      </c>
      <c r="Q73" s="11"/>
      <c r="R73" s="87" t="s">
        <v>180</v>
      </c>
      <c r="S73" s="47" t="s">
        <v>7</v>
      </c>
      <c r="T73" s="76"/>
      <c r="U73" s="13" t="s">
        <v>176</v>
      </c>
    </row>
    <row r="74" spans="1:21" s="45" customFormat="1" ht="41.4" x14ac:dyDescent="0.3">
      <c r="A74" s="47">
        <f>1+A78</f>
        <v>76</v>
      </c>
      <c r="B74" s="47" t="s">
        <v>158</v>
      </c>
      <c r="C74" s="93">
        <v>44896</v>
      </c>
      <c r="D74" s="47" t="s">
        <v>24</v>
      </c>
      <c r="E74" s="47" t="s">
        <v>25</v>
      </c>
      <c r="F74" s="108" t="s">
        <v>178</v>
      </c>
      <c r="G74" s="107" t="s">
        <v>165</v>
      </c>
      <c r="H74" s="94" t="s">
        <v>172</v>
      </c>
      <c r="I74" s="9">
        <v>170</v>
      </c>
      <c r="J74" s="76">
        <v>45580</v>
      </c>
      <c r="K74" s="77"/>
      <c r="L74" s="9"/>
      <c r="M74" s="9"/>
      <c r="N74" s="10"/>
      <c r="O74" s="9"/>
      <c r="P74" s="118">
        <f t="shared" si="7"/>
        <v>7650</v>
      </c>
      <c r="Q74" s="11"/>
      <c r="R74" s="87" t="s">
        <v>180</v>
      </c>
      <c r="S74" s="47" t="s">
        <v>7</v>
      </c>
      <c r="T74" s="76"/>
      <c r="U74" s="13" t="s">
        <v>176</v>
      </c>
    </row>
    <row r="75" spans="1:21" s="45" customFormat="1" ht="41.4" x14ac:dyDescent="0.3">
      <c r="A75" s="47">
        <f>1+A77</f>
        <v>74</v>
      </c>
      <c r="B75" s="47" t="s">
        <v>158</v>
      </c>
      <c r="C75" s="93">
        <v>44896</v>
      </c>
      <c r="D75" s="47" t="s">
        <v>24</v>
      </c>
      <c r="E75" s="47" t="s">
        <v>25</v>
      </c>
      <c r="F75" s="108" t="s">
        <v>178</v>
      </c>
      <c r="G75" s="107" t="s">
        <v>163</v>
      </c>
      <c r="H75" s="94" t="s">
        <v>170</v>
      </c>
      <c r="I75" s="9">
        <v>120</v>
      </c>
      <c r="J75" s="76">
        <v>45580</v>
      </c>
      <c r="K75" s="77"/>
      <c r="L75" s="9"/>
      <c r="M75" s="9"/>
      <c r="N75" s="10"/>
      <c r="O75" s="9"/>
      <c r="P75" s="118">
        <f t="shared" si="7"/>
        <v>5400</v>
      </c>
      <c r="Q75" s="11"/>
      <c r="R75" s="87" t="s">
        <v>180</v>
      </c>
      <c r="S75" s="47" t="s">
        <v>7</v>
      </c>
      <c r="T75" s="76"/>
      <c r="U75" s="13" t="s">
        <v>176</v>
      </c>
    </row>
    <row r="76" spans="1:21" s="45" customFormat="1" ht="41.4" x14ac:dyDescent="0.3">
      <c r="A76" s="47">
        <f>1+A72</f>
        <v>72</v>
      </c>
      <c r="B76" s="47" t="s">
        <v>158</v>
      </c>
      <c r="C76" s="93">
        <v>44896</v>
      </c>
      <c r="D76" s="47" t="s">
        <v>24</v>
      </c>
      <c r="E76" s="47" t="s">
        <v>25</v>
      </c>
      <c r="F76" s="108" t="s">
        <v>178</v>
      </c>
      <c r="G76" s="107" t="s">
        <v>161</v>
      </c>
      <c r="H76" s="94" t="s">
        <v>169</v>
      </c>
      <c r="I76" s="9">
        <v>100</v>
      </c>
      <c r="J76" s="76">
        <v>45595</v>
      </c>
      <c r="K76" s="77"/>
      <c r="L76" s="9"/>
      <c r="M76" s="9"/>
      <c r="N76" s="10"/>
      <c r="O76" s="9"/>
      <c r="P76" s="118">
        <f t="shared" si="7"/>
        <v>4500</v>
      </c>
      <c r="Q76" s="11"/>
      <c r="R76" s="87" t="s">
        <v>180</v>
      </c>
      <c r="S76" s="47" t="s">
        <v>7</v>
      </c>
      <c r="T76" s="76"/>
      <c r="U76" s="13" t="s">
        <v>176</v>
      </c>
    </row>
    <row r="77" spans="1:21" s="45" customFormat="1" ht="41.4" x14ac:dyDescent="0.3">
      <c r="A77" s="47">
        <f t="shared" si="6"/>
        <v>73</v>
      </c>
      <c r="B77" s="47" t="s">
        <v>158</v>
      </c>
      <c r="C77" s="93">
        <v>44896</v>
      </c>
      <c r="D77" s="47" t="s">
        <v>24</v>
      </c>
      <c r="E77" s="47" t="s">
        <v>25</v>
      </c>
      <c r="F77" s="108" t="s">
        <v>178</v>
      </c>
      <c r="G77" s="107" t="s">
        <v>162</v>
      </c>
      <c r="H77" s="94" t="s">
        <v>169</v>
      </c>
      <c r="I77" s="9">
        <v>100</v>
      </c>
      <c r="J77" s="76">
        <v>45595</v>
      </c>
      <c r="K77" s="77"/>
      <c r="L77" s="9"/>
      <c r="M77" s="9"/>
      <c r="N77" s="10"/>
      <c r="O77" s="9"/>
      <c r="P77" s="118">
        <f t="shared" si="7"/>
        <v>4500</v>
      </c>
      <c r="Q77" s="11"/>
      <c r="R77" s="87" t="s">
        <v>180</v>
      </c>
      <c r="S77" s="47" t="s">
        <v>7</v>
      </c>
      <c r="T77" s="76"/>
      <c r="U77" s="13" t="s">
        <v>176</v>
      </c>
    </row>
    <row r="78" spans="1:21" s="45" customFormat="1" ht="41.4" x14ac:dyDescent="0.3">
      <c r="A78" s="47">
        <f>1+A75</f>
        <v>75</v>
      </c>
      <c r="B78" s="47" t="s">
        <v>158</v>
      </c>
      <c r="C78" s="93">
        <v>44896</v>
      </c>
      <c r="D78" s="47" t="s">
        <v>24</v>
      </c>
      <c r="E78" s="47" t="s">
        <v>25</v>
      </c>
      <c r="F78" s="108" t="s">
        <v>178</v>
      </c>
      <c r="G78" s="107" t="s">
        <v>164</v>
      </c>
      <c r="H78" s="94" t="s">
        <v>171</v>
      </c>
      <c r="I78" s="9">
        <v>100</v>
      </c>
      <c r="J78" s="76">
        <v>45595</v>
      </c>
      <c r="K78" s="77"/>
      <c r="L78" s="9"/>
      <c r="M78" s="9"/>
      <c r="N78" s="10"/>
      <c r="O78" s="9"/>
      <c r="P78" s="118">
        <f t="shared" si="7"/>
        <v>4500</v>
      </c>
      <c r="Q78" s="11"/>
      <c r="R78" s="87" t="s">
        <v>180</v>
      </c>
      <c r="S78" s="47" t="s">
        <v>7</v>
      </c>
      <c r="T78" s="76"/>
      <c r="U78" s="13" t="s">
        <v>176</v>
      </c>
    </row>
    <row r="79" spans="1:21" x14ac:dyDescent="0.3">
      <c r="I79" s="96">
        <f>SUM(I2:I78)</f>
        <v>11819</v>
      </c>
      <c r="L79" s="96">
        <f>SUM(L2:L78)</f>
        <v>0</v>
      </c>
      <c r="M79" s="96"/>
      <c r="N79" s="96">
        <f>SUM(N2:N78)</f>
        <v>2337.0333716827058</v>
      </c>
      <c r="O79" s="97"/>
      <c r="P79" s="96">
        <f>SUM(P2:P78)</f>
        <v>949758.74453135044</v>
      </c>
      <c r="Q79" s="96">
        <f>SUM(Q2:Q78)</f>
        <v>570236.14269058045</v>
      </c>
    </row>
    <row r="80" spans="1:21" x14ac:dyDescent="0.3">
      <c r="I80" s="98"/>
      <c r="L80" s="98"/>
      <c r="M80" s="98"/>
      <c r="N80" s="98"/>
      <c r="O80" s="98"/>
      <c r="P80" s="98"/>
      <c r="Q80" s="98"/>
    </row>
    <row r="81" spans="1:21" x14ac:dyDescent="0.3">
      <c r="I81" s="98"/>
      <c r="L81" s="98"/>
      <c r="M81" s="98"/>
      <c r="N81" s="98"/>
      <c r="O81" s="98"/>
      <c r="P81" s="98"/>
      <c r="Q81" s="98"/>
    </row>
    <row r="82" spans="1:21" x14ac:dyDescent="0.3">
      <c r="A82" s="136" t="s">
        <v>159</v>
      </c>
      <c r="B82" s="136"/>
      <c r="I82" s="98"/>
      <c r="L82" s="98"/>
      <c r="M82" s="98"/>
      <c r="N82" s="98"/>
      <c r="O82" s="98"/>
      <c r="P82" s="98"/>
      <c r="Q82" s="98"/>
    </row>
    <row r="83" spans="1:21" ht="69" x14ac:dyDescent="0.3">
      <c r="A83" s="99">
        <v>1</v>
      </c>
      <c r="B83" s="99" t="s">
        <v>157</v>
      </c>
      <c r="C83" s="100">
        <v>45338</v>
      </c>
      <c r="D83" s="99" t="s">
        <v>24</v>
      </c>
      <c r="E83" s="99" t="s">
        <v>25</v>
      </c>
      <c r="F83" s="99" t="s">
        <v>34</v>
      </c>
      <c r="G83" s="99" t="s">
        <v>37</v>
      </c>
      <c r="H83" s="24" t="s">
        <v>36</v>
      </c>
      <c r="I83" s="25">
        <v>50</v>
      </c>
      <c r="J83" s="101">
        <v>45351</v>
      </c>
      <c r="K83" s="102"/>
      <c r="L83" s="25">
        <f t="shared" ref="L83" si="8">I83*K83</f>
        <v>0</v>
      </c>
      <c r="M83" s="25"/>
      <c r="N83" s="103"/>
      <c r="O83" s="99">
        <v>244</v>
      </c>
      <c r="P83" s="99"/>
      <c r="Q83" s="104">
        <f t="shared" ref="Q83" si="9">N83*O83</f>
        <v>0</v>
      </c>
      <c r="R83" s="105" t="s">
        <v>13</v>
      </c>
      <c r="S83" s="99" t="s">
        <v>7</v>
      </c>
      <c r="T83" s="99"/>
      <c r="U83" s="26" t="s">
        <v>153</v>
      </c>
    </row>
  </sheetData>
  <autoFilter ref="A1:T79" xr:uid="{3B70D67F-552F-4AFD-84E5-61125AEB5A4D}"/>
  <mergeCells count="1">
    <mergeCell ref="A82:B82"/>
  </mergeCells>
  <pageMargins left="0.7" right="0.7" top="0.75" bottom="0.75" header="0.3" footer="0.3"/>
  <pageSetup paperSize="8" scale="44" orientation="landscape" r:id="rId1"/>
  <ignoredErrors>
    <ignoredError sqref="P6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2126-B863-4236-9A03-609C39916907}">
  <sheetPr>
    <pageSetUpPr fitToPage="1"/>
  </sheetPr>
  <dimension ref="A1:U83"/>
  <sheetViews>
    <sheetView zoomScale="110" zoomScaleNormal="110" workbookViewId="0">
      <pane ySplit="1" topLeftCell="A76" activePane="bottomLeft" state="frozen"/>
      <selection pane="bottomLeft" activeCell="N57" sqref="N57"/>
    </sheetView>
  </sheetViews>
  <sheetFormatPr defaultColWidth="9.109375" defaultRowHeight="13.8" x14ac:dyDescent="0.3"/>
  <cols>
    <col min="1" max="1" width="5.44140625" style="95" customWidth="1"/>
    <col min="2" max="2" width="6.88671875" style="95" customWidth="1"/>
    <col min="3" max="3" width="11.44140625" style="95" customWidth="1"/>
    <col min="4" max="6" width="11" style="95" customWidth="1"/>
    <col min="7" max="7" width="15" style="95" customWidth="1"/>
    <col min="8" max="8" width="52.88671875" style="41" customWidth="1"/>
    <col min="9" max="9" width="10.44140625" style="95" customWidth="1"/>
    <col min="10" max="11" width="10.5546875" style="95" customWidth="1"/>
    <col min="12" max="16" width="10.44140625" style="95" customWidth="1"/>
    <col min="17" max="17" width="10.44140625" style="106" customWidth="1"/>
    <col min="18" max="18" width="11.5546875" style="97" customWidth="1"/>
    <col min="19" max="19" width="9.88671875" style="95" customWidth="1"/>
    <col min="20" max="20" width="10.5546875" style="95" customWidth="1"/>
    <col min="21" max="21" width="56.33203125" style="41" customWidth="1"/>
    <col min="22" max="16384" width="9.109375" style="41"/>
  </cols>
  <sheetData>
    <row r="1" spans="1:21" s="30" customFormat="1" ht="63.75" customHeight="1" x14ac:dyDescent="0.3">
      <c r="A1" s="27" t="s">
        <v>0</v>
      </c>
      <c r="B1" s="27" t="s">
        <v>156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1</v>
      </c>
      <c r="H1" s="27" t="s">
        <v>2</v>
      </c>
      <c r="I1" s="27" t="s">
        <v>130</v>
      </c>
      <c r="J1" s="27" t="s">
        <v>3</v>
      </c>
      <c r="K1" s="27" t="s">
        <v>131</v>
      </c>
      <c r="L1" s="27" t="s">
        <v>132</v>
      </c>
      <c r="M1" s="28" t="s">
        <v>183</v>
      </c>
      <c r="N1" s="28" t="s">
        <v>133</v>
      </c>
      <c r="O1" s="28" t="s">
        <v>184</v>
      </c>
      <c r="P1" s="28" t="s">
        <v>185</v>
      </c>
      <c r="Q1" s="29" t="s">
        <v>186</v>
      </c>
      <c r="R1" s="27" t="s">
        <v>4</v>
      </c>
      <c r="S1" s="27" t="s">
        <v>5</v>
      </c>
      <c r="T1" s="27" t="s">
        <v>23</v>
      </c>
      <c r="U1" s="27" t="s">
        <v>67</v>
      </c>
    </row>
    <row r="2" spans="1:21" x14ac:dyDescent="0.3">
      <c r="A2" s="31">
        <v>1</v>
      </c>
      <c r="B2" s="31" t="s">
        <v>157</v>
      </c>
      <c r="C2" s="32">
        <v>45349</v>
      </c>
      <c r="D2" s="31" t="s">
        <v>24</v>
      </c>
      <c r="E2" s="31" t="s">
        <v>25</v>
      </c>
      <c r="F2" s="31" t="s">
        <v>54</v>
      </c>
      <c r="G2" s="33" t="s">
        <v>9</v>
      </c>
      <c r="H2" s="34" t="s">
        <v>55</v>
      </c>
      <c r="I2" s="35">
        <v>0</v>
      </c>
      <c r="J2" s="36">
        <v>45361</v>
      </c>
      <c r="K2" s="37"/>
      <c r="L2" s="31">
        <f t="shared" ref="L2:L40" si="0">I2*K2</f>
        <v>0</v>
      </c>
      <c r="M2" s="31"/>
      <c r="N2" s="35">
        <v>12.49</v>
      </c>
      <c r="O2" s="31">
        <v>244</v>
      </c>
      <c r="P2" s="31">
        <f>N2*365</f>
        <v>4558.8500000000004</v>
      </c>
      <c r="Q2" s="38">
        <f t="shared" ref="Q2:Q34" si="1">N2*O2</f>
        <v>3047.56</v>
      </c>
      <c r="R2" s="39" t="s">
        <v>13</v>
      </c>
      <c r="S2" s="31" t="s">
        <v>6</v>
      </c>
      <c r="T2" s="40">
        <v>45337</v>
      </c>
      <c r="U2" s="1" t="s">
        <v>58</v>
      </c>
    </row>
    <row r="3" spans="1:21" x14ac:dyDescent="0.3">
      <c r="A3" s="31">
        <f>1+A2</f>
        <v>2</v>
      </c>
      <c r="B3" s="31" t="s">
        <v>157</v>
      </c>
      <c r="C3" s="32">
        <v>45338</v>
      </c>
      <c r="D3" s="31" t="s">
        <v>24</v>
      </c>
      <c r="E3" s="31" t="s">
        <v>25</v>
      </c>
      <c r="F3" s="31" t="s">
        <v>34</v>
      </c>
      <c r="G3" s="31" t="s">
        <v>39</v>
      </c>
      <c r="H3" s="42" t="s">
        <v>36</v>
      </c>
      <c r="I3" s="31">
        <v>50</v>
      </c>
      <c r="J3" s="36">
        <v>45351</v>
      </c>
      <c r="K3" s="37"/>
      <c r="L3" s="31">
        <f t="shared" si="0"/>
        <v>0</v>
      </c>
      <c r="M3" s="31"/>
      <c r="N3" s="43">
        <v>13.06</v>
      </c>
      <c r="O3" s="31">
        <v>244</v>
      </c>
      <c r="P3" s="31">
        <f t="shared" ref="P3:P56" si="2">N3*365</f>
        <v>4766.9000000000005</v>
      </c>
      <c r="Q3" s="44">
        <f t="shared" si="1"/>
        <v>3186.6400000000003</v>
      </c>
      <c r="R3" s="39" t="s">
        <v>13</v>
      </c>
      <c r="S3" s="31" t="s">
        <v>6</v>
      </c>
      <c r="T3" s="40">
        <v>45366</v>
      </c>
      <c r="U3" s="1" t="s">
        <v>58</v>
      </c>
    </row>
    <row r="4" spans="1:21" x14ac:dyDescent="0.3">
      <c r="A4" s="31">
        <f t="shared" ref="A4:A23" si="3">1+A3</f>
        <v>3</v>
      </c>
      <c r="B4" s="31" t="s">
        <v>157</v>
      </c>
      <c r="C4" s="32">
        <v>45338</v>
      </c>
      <c r="D4" s="31" t="s">
        <v>24</v>
      </c>
      <c r="E4" s="31" t="s">
        <v>25</v>
      </c>
      <c r="F4" s="31" t="s">
        <v>34</v>
      </c>
      <c r="G4" s="31" t="s">
        <v>40</v>
      </c>
      <c r="H4" s="42" t="s">
        <v>41</v>
      </c>
      <c r="I4" s="31">
        <v>50</v>
      </c>
      <c r="J4" s="36">
        <v>45351</v>
      </c>
      <c r="K4" s="37"/>
      <c r="L4" s="31">
        <f t="shared" si="0"/>
        <v>0</v>
      </c>
      <c r="M4" s="31"/>
      <c r="N4" s="43">
        <v>61.76</v>
      </c>
      <c r="O4" s="31">
        <v>244</v>
      </c>
      <c r="P4" s="31">
        <f t="shared" si="2"/>
        <v>22542.399999999998</v>
      </c>
      <c r="Q4" s="44">
        <f t="shared" si="1"/>
        <v>15069.439999999999</v>
      </c>
      <c r="R4" s="39" t="s">
        <v>13</v>
      </c>
      <c r="S4" s="31" t="s">
        <v>6</v>
      </c>
      <c r="T4" s="40">
        <v>45366</v>
      </c>
      <c r="U4" s="1" t="s">
        <v>58</v>
      </c>
    </row>
    <row r="5" spans="1:21" x14ac:dyDescent="0.3">
      <c r="A5" s="31">
        <f t="shared" si="3"/>
        <v>4</v>
      </c>
      <c r="B5" s="31" t="s">
        <v>157</v>
      </c>
      <c r="C5" s="32">
        <v>45338</v>
      </c>
      <c r="D5" s="31" t="s">
        <v>24</v>
      </c>
      <c r="E5" s="31" t="s">
        <v>25</v>
      </c>
      <c r="F5" s="31" t="s">
        <v>34</v>
      </c>
      <c r="G5" s="31" t="s">
        <v>42</v>
      </c>
      <c r="H5" s="42" t="s">
        <v>43</v>
      </c>
      <c r="I5" s="31">
        <v>50</v>
      </c>
      <c r="J5" s="36">
        <v>45351</v>
      </c>
      <c r="K5" s="37"/>
      <c r="L5" s="31">
        <f t="shared" si="0"/>
        <v>0</v>
      </c>
      <c r="M5" s="31"/>
      <c r="N5" s="43">
        <v>9.23</v>
      </c>
      <c r="O5" s="31">
        <v>244</v>
      </c>
      <c r="P5" s="31">
        <f t="shared" si="2"/>
        <v>3368.9500000000003</v>
      </c>
      <c r="Q5" s="44">
        <f t="shared" si="1"/>
        <v>2252.12</v>
      </c>
      <c r="R5" s="39" t="s">
        <v>13</v>
      </c>
      <c r="S5" s="31" t="s">
        <v>6</v>
      </c>
      <c r="T5" s="40">
        <v>45352</v>
      </c>
      <c r="U5" s="1" t="s">
        <v>59</v>
      </c>
    </row>
    <row r="6" spans="1:21" x14ac:dyDescent="0.3">
      <c r="A6" s="31">
        <f t="shared" si="3"/>
        <v>5</v>
      </c>
      <c r="B6" s="31" t="s">
        <v>157</v>
      </c>
      <c r="C6" s="32">
        <v>45338</v>
      </c>
      <c r="D6" s="31" t="s">
        <v>24</v>
      </c>
      <c r="E6" s="31" t="s">
        <v>25</v>
      </c>
      <c r="F6" s="31" t="s">
        <v>27</v>
      </c>
      <c r="G6" s="31" t="s">
        <v>11</v>
      </c>
      <c r="H6" s="2" t="s">
        <v>28</v>
      </c>
      <c r="I6" s="3">
        <v>215</v>
      </c>
      <c r="J6" s="36">
        <v>45361</v>
      </c>
      <c r="K6" s="37"/>
      <c r="L6" s="3">
        <f t="shared" si="0"/>
        <v>0</v>
      </c>
      <c r="M6" s="3"/>
      <c r="N6" s="43">
        <v>16.88</v>
      </c>
      <c r="O6" s="31">
        <v>244</v>
      </c>
      <c r="P6" s="31">
        <f t="shared" si="2"/>
        <v>6161.2</v>
      </c>
      <c r="Q6" s="44">
        <f t="shared" si="1"/>
        <v>4118.7199999999993</v>
      </c>
      <c r="R6" s="39" t="s">
        <v>13</v>
      </c>
      <c r="S6" s="31" t="s">
        <v>6</v>
      </c>
      <c r="T6" s="40">
        <v>45352</v>
      </c>
      <c r="U6" s="1" t="s">
        <v>58</v>
      </c>
    </row>
    <row r="7" spans="1:21" x14ac:dyDescent="0.3">
      <c r="A7" s="31">
        <f t="shared" si="3"/>
        <v>6</v>
      </c>
      <c r="B7" s="31" t="s">
        <v>157</v>
      </c>
      <c r="C7" s="32">
        <v>45338</v>
      </c>
      <c r="D7" s="31" t="s">
        <v>24</v>
      </c>
      <c r="E7" s="31" t="s">
        <v>25</v>
      </c>
      <c r="F7" s="31" t="s">
        <v>34</v>
      </c>
      <c r="G7" s="31" t="s">
        <v>12</v>
      </c>
      <c r="H7" s="42" t="s">
        <v>38</v>
      </c>
      <c r="I7" s="31">
        <v>50</v>
      </c>
      <c r="J7" s="36">
        <v>45351</v>
      </c>
      <c r="K7" s="37"/>
      <c r="L7" s="31">
        <f t="shared" si="0"/>
        <v>0</v>
      </c>
      <c r="M7" s="31"/>
      <c r="N7" s="43">
        <v>105.42</v>
      </c>
      <c r="O7" s="31">
        <v>244</v>
      </c>
      <c r="P7" s="31">
        <f t="shared" si="2"/>
        <v>38478.300000000003</v>
      </c>
      <c r="Q7" s="44">
        <f t="shared" si="1"/>
        <v>25722.48</v>
      </c>
      <c r="R7" s="39" t="s">
        <v>13</v>
      </c>
      <c r="S7" s="31" t="s">
        <v>6</v>
      </c>
      <c r="T7" s="40">
        <v>45397</v>
      </c>
      <c r="U7" s="1" t="s">
        <v>63</v>
      </c>
    </row>
    <row r="8" spans="1:21" x14ac:dyDescent="0.3">
      <c r="A8" s="31">
        <f t="shared" si="3"/>
        <v>7</v>
      </c>
      <c r="B8" s="31" t="s">
        <v>157</v>
      </c>
      <c r="C8" s="32">
        <v>45338</v>
      </c>
      <c r="D8" s="31" t="s">
        <v>24</v>
      </c>
      <c r="E8" s="31" t="s">
        <v>25</v>
      </c>
      <c r="F8" s="31" t="s">
        <v>34</v>
      </c>
      <c r="G8" s="31" t="s">
        <v>35</v>
      </c>
      <c r="H8" s="2" t="s">
        <v>36</v>
      </c>
      <c r="I8" s="31">
        <v>50</v>
      </c>
      <c r="J8" s="36">
        <v>45351</v>
      </c>
      <c r="K8" s="37"/>
      <c r="L8" s="3">
        <f t="shared" si="0"/>
        <v>0</v>
      </c>
      <c r="M8" s="3"/>
      <c r="N8" s="43">
        <v>112.55</v>
      </c>
      <c r="O8" s="31">
        <v>244</v>
      </c>
      <c r="P8" s="31">
        <f t="shared" si="2"/>
        <v>41080.75</v>
      </c>
      <c r="Q8" s="44">
        <f t="shared" si="1"/>
        <v>27462.2</v>
      </c>
      <c r="R8" s="39" t="s">
        <v>13</v>
      </c>
      <c r="S8" s="31" t="s">
        <v>6</v>
      </c>
      <c r="T8" s="40">
        <v>45397</v>
      </c>
      <c r="U8" s="1" t="s">
        <v>64</v>
      </c>
    </row>
    <row r="9" spans="1:21" x14ac:dyDescent="0.3">
      <c r="A9" s="31">
        <f t="shared" si="3"/>
        <v>8</v>
      </c>
      <c r="B9" s="31" t="s">
        <v>157</v>
      </c>
      <c r="C9" s="32">
        <v>45338</v>
      </c>
      <c r="D9" s="31" t="s">
        <v>24</v>
      </c>
      <c r="E9" s="31" t="s">
        <v>25</v>
      </c>
      <c r="F9" s="31" t="s">
        <v>17</v>
      </c>
      <c r="G9" s="31" t="s">
        <v>32</v>
      </c>
      <c r="H9" s="2" t="s">
        <v>33</v>
      </c>
      <c r="I9" s="3">
        <v>215</v>
      </c>
      <c r="J9" s="36">
        <v>45361</v>
      </c>
      <c r="K9" s="37"/>
      <c r="L9" s="3">
        <f t="shared" si="0"/>
        <v>0</v>
      </c>
      <c r="M9" s="3"/>
      <c r="N9" s="43">
        <v>105.1</v>
      </c>
      <c r="O9" s="31">
        <v>244</v>
      </c>
      <c r="P9" s="31">
        <f t="shared" si="2"/>
        <v>38361.5</v>
      </c>
      <c r="Q9" s="44">
        <f t="shared" si="1"/>
        <v>25644.399999999998</v>
      </c>
      <c r="R9" s="39" t="s">
        <v>13</v>
      </c>
      <c r="S9" s="31" t="s">
        <v>6</v>
      </c>
      <c r="T9" s="40">
        <v>45397</v>
      </c>
      <c r="U9" s="1" t="s">
        <v>58</v>
      </c>
    </row>
    <row r="10" spans="1:21" x14ac:dyDescent="0.3">
      <c r="A10" s="31">
        <f t="shared" si="3"/>
        <v>9</v>
      </c>
      <c r="B10" s="31" t="s">
        <v>157</v>
      </c>
      <c r="C10" s="32">
        <v>45338</v>
      </c>
      <c r="D10" s="31" t="s">
        <v>24</v>
      </c>
      <c r="E10" s="31" t="s">
        <v>25</v>
      </c>
      <c r="F10" s="31" t="s">
        <v>17</v>
      </c>
      <c r="G10" s="31" t="s">
        <v>29</v>
      </c>
      <c r="H10" s="2" t="s">
        <v>30</v>
      </c>
      <c r="I10" s="3">
        <v>215</v>
      </c>
      <c r="J10" s="36">
        <v>45361</v>
      </c>
      <c r="K10" s="37"/>
      <c r="L10" s="3">
        <f t="shared" si="0"/>
        <v>0</v>
      </c>
      <c r="M10" s="3"/>
      <c r="N10" s="43">
        <v>43.23</v>
      </c>
      <c r="O10" s="31">
        <v>244</v>
      </c>
      <c r="P10" s="31">
        <f t="shared" si="2"/>
        <v>15778.949999999999</v>
      </c>
      <c r="Q10" s="44">
        <f t="shared" si="1"/>
        <v>10548.119999999999</v>
      </c>
      <c r="R10" s="39" t="s">
        <v>13</v>
      </c>
      <c r="S10" s="31" t="s">
        <v>6</v>
      </c>
      <c r="T10" s="40">
        <v>45397</v>
      </c>
      <c r="U10" s="1" t="s">
        <v>58</v>
      </c>
    </row>
    <row r="11" spans="1:21" x14ac:dyDescent="0.3">
      <c r="A11" s="31">
        <f t="shared" si="3"/>
        <v>10</v>
      </c>
      <c r="B11" s="31" t="s">
        <v>157</v>
      </c>
      <c r="C11" s="32">
        <v>45338</v>
      </c>
      <c r="D11" s="31" t="s">
        <v>24</v>
      </c>
      <c r="E11" s="31" t="s">
        <v>25</v>
      </c>
      <c r="F11" s="31" t="s">
        <v>17</v>
      </c>
      <c r="G11" s="31" t="s">
        <v>10</v>
      </c>
      <c r="H11" s="2" t="s">
        <v>31</v>
      </c>
      <c r="I11" s="3">
        <v>215</v>
      </c>
      <c r="J11" s="36">
        <v>45361</v>
      </c>
      <c r="K11" s="37"/>
      <c r="L11" s="3">
        <f t="shared" si="0"/>
        <v>0</v>
      </c>
      <c r="M11" s="3"/>
      <c r="N11" s="43">
        <v>113.5</v>
      </c>
      <c r="O11" s="31">
        <v>244</v>
      </c>
      <c r="P11" s="31">
        <f t="shared" si="2"/>
        <v>41427.5</v>
      </c>
      <c r="Q11" s="44">
        <f t="shared" si="1"/>
        <v>27694</v>
      </c>
      <c r="R11" s="39" t="s">
        <v>13</v>
      </c>
      <c r="S11" s="31" t="s">
        <v>6</v>
      </c>
      <c r="T11" s="40">
        <v>45397</v>
      </c>
      <c r="U11" s="1" t="s">
        <v>58</v>
      </c>
    </row>
    <row r="12" spans="1:21" x14ac:dyDescent="0.3">
      <c r="A12" s="31">
        <f t="shared" si="3"/>
        <v>11</v>
      </c>
      <c r="B12" s="31" t="s">
        <v>157</v>
      </c>
      <c r="C12" s="32">
        <v>45308</v>
      </c>
      <c r="D12" s="31" t="s">
        <v>24</v>
      </c>
      <c r="E12" s="31" t="s">
        <v>25</v>
      </c>
      <c r="F12" s="31" t="s">
        <v>61</v>
      </c>
      <c r="G12" s="33" t="s">
        <v>134</v>
      </c>
      <c r="H12" s="34" t="s">
        <v>60</v>
      </c>
      <c r="I12" s="31">
        <v>45</v>
      </c>
      <c r="J12" s="36">
        <v>45381</v>
      </c>
      <c r="K12" s="37"/>
      <c r="L12" s="31">
        <f t="shared" si="0"/>
        <v>0</v>
      </c>
      <c r="M12" s="31"/>
      <c r="N12" s="35">
        <v>74.19</v>
      </c>
      <c r="O12" s="31">
        <v>244</v>
      </c>
      <c r="P12" s="31">
        <f t="shared" si="2"/>
        <v>27079.35</v>
      </c>
      <c r="Q12" s="38">
        <f t="shared" si="1"/>
        <v>18102.36</v>
      </c>
      <c r="R12" s="39" t="s">
        <v>13</v>
      </c>
      <c r="S12" s="31" t="s">
        <v>6</v>
      </c>
      <c r="T12" s="40">
        <v>45397</v>
      </c>
      <c r="U12" s="1" t="s">
        <v>58</v>
      </c>
    </row>
    <row r="13" spans="1:21" x14ac:dyDescent="0.3">
      <c r="A13" s="31">
        <f t="shared" si="3"/>
        <v>12</v>
      </c>
      <c r="B13" s="31" t="s">
        <v>157</v>
      </c>
      <c r="C13" s="32">
        <v>45308</v>
      </c>
      <c r="D13" s="31" t="s">
        <v>24</v>
      </c>
      <c r="E13" s="31" t="s">
        <v>25</v>
      </c>
      <c r="F13" s="31" t="s">
        <v>61</v>
      </c>
      <c r="G13" s="33" t="s">
        <v>135</v>
      </c>
      <c r="H13" s="34" t="s">
        <v>60</v>
      </c>
      <c r="I13" s="31">
        <v>45</v>
      </c>
      <c r="J13" s="36">
        <v>45381</v>
      </c>
      <c r="K13" s="37"/>
      <c r="L13" s="31">
        <f t="shared" si="0"/>
        <v>0</v>
      </c>
      <c r="M13" s="31"/>
      <c r="N13" s="35">
        <v>315.52999999999997</v>
      </c>
      <c r="O13" s="31">
        <v>244</v>
      </c>
      <c r="P13" s="31">
        <f t="shared" si="2"/>
        <v>115168.45</v>
      </c>
      <c r="Q13" s="38">
        <f t="shared" si="1"/>
        <v>76989.319999999992</v>
      </c>
      <c r="R13" s="39" t="s">
        <v>13</v>
      </c>
      <c r="S13" s="31" t="s">
        <v>6</v>
      </c>
      <c r="T13" s="40">
        <v>45397</v>
      </c>
      <c r="U13" s="1" t="s">
        <v>58</v>
      </c>
    </row>
    <row r="14" spans="1:21" x14ac:dyDescent="0.3">
      <c r="A14" s="31">
        <f t="shared" si="3"/>
        <v>13</v>
      </c>
      <c r="B14" s="31" t="s">
        <v>157</v>
      </c>
      <c r="C14" s="32">
        <v>45308</v>
      </c>
      <c r="D14" s="31" t="s">
        <v>24</v>
      </c>
      <c r="E14" s="31" t="s">
        <v>25</v>
      </c>
      <c r="F14" s="31" t="s">
        <v>61</v>
      </c>
      <c r="G14" s="33" t="s">
        <v>136</v>
      </c>
      <c r="H14" s="34" t="s">
        <v>60</v>
      </c>
      <c r="I14" s="31">
        <v>45</v>
      </c>
      <c r="J14" s="36">
        <v>45381</v>
      </c>
      <c r="K14" s="37"/>
      <c r="L14" s="31">
        <f t="shared" si="0"/>
        <v>0</v>
      </c>
      <c r="M14" s="31"/>
      <c r="N14" s="35">
        <v>352.35</v>
      </c>
      <c r="O14" s="31">
        <v>244</v>
      </c>
      <c r="P14" s="31">
        <f t="shared" si="2"/>
        <v>128607.75000000001</v>
      </c>
      <c r="Q14" s="38">
        <f t="shared" si="1"/>
        <v>85973.400000000009</v>
      </c>
      <c r="R14" s="39" t="s">
        <v>13</v>
      </c>
      <c r="S14" s="31" t="s">
        <v>6</v>
      </c>
      <c r="T14" s="40">
        <v>45397</v>
      </c>
      <c r="U14" s="1" t="s">
        <v>58</v>
      </c>
    </row>
    <row r="15" spans="1:21" x14ac:dyDescent="0.3">
      <c r="A15" s="31">
        <f t="shared" si="3"/>
        <v>14</v>
      </c>
      <c r="B15" s="31" t="s">
        <v>157</v>
      </c>
      <c r="C15" s="32">
        <v>45308</v>
      </c>
      <c r="D15" s="31" t="s">
        <v>24</v>
      </c>
      <c r="E15" s="31" t="s">
        <v>25</v>
      </c>
      <c r="F15" s="31" t="s">
        <v>61</v>
      </c>
      <c r="G15" s="33" t="s">
        <v>137</v>
      </c>
      <c r="H15" s="34" t="s">
        <v>60</v>
      </c>
      <c r="I15" s="31">
        <v>45</v>
      </c>
      <c r="J15" s="36">
        <v>45381</v>
      </c>
      <c r="K15" s="37"/>
      <c r="L15" s="31">
        <f t="shared" si="0"/>
        <v>0</v>
      </c>
      <c r="M15" s="31"/>
      <c r="N15" s="35">
        <v>148.32</v>
      </c>
      <c r="O15" s="31">
        <v>244</v>
      </c>
      <c r="P15" s="31">
        <f t="shared" si="2"/>
        <v>54136.799999999996</v>
      </c>
      <c r="Q15" s="38">
        <f t="shared" si="1"/>
        <v>36190.080000000002</v>
      </c>
      <c r="R15" s="39" t="s">
        <v>13</v>
      </c>
      <c r="S15" s="31" t="s">
        <v>6</v>
      </c>
      <c r="T15" s="40">
        <v>45397</v>
      </c>
      <c r="U15" s="1" t="s">
        <v>58</v>
      </c>
    </row>
    <row r="16" spans="1:21" x14ac:dyDescent="0.3">
      <c r="A16" s="31">
        <f t="shared" si="3"/>
        <v>15</v>
      </c>
      <c r="B16" s="31" t="s">
        <v>157</v>
      </c>
      <c r="C16" s="32">
        <v>45308</v>
      </c>
      <c r="D16" s="31" t="s">
        <v>24</v>
      </c>
      <c r="E16" s="31" t="s">
        <v>25</v>
      </c>
      <c r="F16" s="31" t="s">
        <v>61</v>
      </c>
      <c r="G16" s="33" t="s">
        <v>138</v>
      </c>
      <c r="H16" s="34" t="s">
        <v>60</v>
      </c>
      <c r="I16" s="31">
        <v>45</v>
      </c>
      <c r="J16" s="36">
        <v>45381</v>
      </c>
      <c r="K16" s="37"/>
      <c r="L16" s="31">
        <f t="shared" si="0"/>
        <v>0</v>
      </c>
      <c r="M16" s="31"/>
      <c r="N16" s="35">
        <v>172.6</v>
      </c>
      <c r="O16" s="31">
        <v>244</v>
      </c>
      <c r="P16" s="31">
        <f t="shared" si="2"/>
        <v>62999</v>
      </c>
      <c r="Q16" s="38">
        <f t="shared" si="1"/>
        <v>42114.400000000001</v>
      </c>
      <c r="R16" s="39" t="s">
        <v>13</v>
      </c>
      <c r="S16" s="31" t="s">
        <v>6</v>
      </c>
      <c r="T16" s="40">
        <v>45397</v>
      </c>
      <c r="U16" s="1" t="s">
        <v>58</v>
      </c>
    </row>
    <row r="17" spans="1:21" ht="27.6" x14ac:dyDescent="0.3">
      <c r="A17" s="31">
        <f t="shared" si="3"/>
        <v>16</v>
      </c>
      <c r="B17" s="31" t="s">
        <v>157</v>
      </c>
      <c r="C17" s="32">
        <v>45343</v>
      </c>
      <c r="D17" s="31" t="s">
        <v>24</v>
      </c>
      <c r="E17" s="31" t="s">
        <v>25</v>
      </c>
      <c r="F17" s="31" t="s">
        <v>45</v>
      </c>
      <c r="G17" s="31" t="s">
        <v>46</v>
      </c>
      <c r="H17" s="42" t="s">
        <v>47</v>
      </c>
      <c r="I17" s="31">
        <v>50</v>
      </c>
      <c r="J17" s="36">
        <v>45458</v>
      </c>
      <c r="K17" s="37"/>
      <c r="L17" s="31">
        <f t="shared" si="0"/>
        <v>0</v>
      </c>
      <c r="M17" s="31"/>
      <c r="N17" s="43">
        <v>20.86</v>
      </c>
      <c r="O17" s="31">
        <v>244</v>
      </c>
      <c r="P17" s="31">
        <f t="shared" si="2"/>
        <v>7613.9</v>
      </c>
      <c r="Q17" s="44">
        <f t="shared" si="1"/>
        <v>5089.84</v>
      </c>
      <c r="R17" s="39" t="s">
        <v>13</v>
      </c>
      <c r="S17" s="31" t="s">
        <v>7</v>
      </c>
      <c r="T17" s="40">
        <v>45427</v>
      </c>
      <c r="U17" s="1" t="s">
        <v>70</v>
      </c>
    </row>
    <row r="18" spans="1:21" x14ac:dyDescent="0.3">
      <c r="A18" s="31">
        <f t="shared" si="3"/>
        <v>17</v>
      </c>
      <c r="B18" s="31" t="s">
        <v>157</v>
      </c>
      <c r="C18" s="32">
        <v>45308</v>
      </c>
      <c r="D18" s="31" t="s">
        <v>24</v>
      </c>
      <c r="E18" s="31" t="s">
        <v>25</v>
      </c>
      <c r="F18" s="31" t="s">
        <v>61</v>
      </c>
      <c r="G18" s="33" t="s">
        <v>73</v>
      </c>
      <c r="H18" s="34" t="s">
        <v>60</v>
      </c>
      <c r="I18" s="31">
        <v>45</v>
      </c>
      <c r="J18" s="36">
        <v>45381</v>
      </c>
      <c r="K18" s="37"/>
      <c r="L18" s="31">
        <f t="shared" si="0"/>
        <v>0</v>
      </c>
      <c r="M18" s="31"/>
      <c r="N18" s="43">
        <v>2.2400000000000002</v>
      </c>
      <c r="O18" s="31">
        <v>244</v>
      </c>
      <c r="P18" s="31">
        <f t="shared" si="2"/>
        <v>817.6</v>
      </c>
      <c r="Q18" s="44">
        <f t="shared" si="1"/>
        <v>546.56000000000006</v>
      </c>
      <c r="R18" s="39" t="s">
        <v>13</v>
      </c>
      <c r="S18" s="31" t="s">
        <v>6</v>
      </c>
      <c r="T18" s="40">
        <v>45467</v>
      </c>
      <c r="U18" s="1" t="s">
        <v>58</v>
      </c>
    </row>
    <row r="19" spans="1:21" x14ac:dyDescent="0.3">
      <c r="A19" s="31">
        <f t="shared" si="3"/>
        <v>18</v>
      </c>
      <c r="B19" s="31" t="s">
        <v>157</v>
      </c>
      <c r="C19" s="32">
        <v>45308</v>
      </c>
      <c r="D19" s="31" t="s">
        <v>24</v>
      </c>
      <c r="E19" s="31" t="s">
        <v>25</v>
      </c>
      <c r="F19" s="31" t="s">
        <v>61</v>
      </c>
      <c r="G19" s="33" t="s">
        <v>74</v>
      </c>
      <c r="H19" s="34" t="s">
        <v>60</v>
      </c>
      <c r="I19" s="31">
        <v>45</v>
      </c>
      <c r="J19" s="36">
        <v>45381</v>
      </c>
      <c r="K19" s="37"/>
      <c r="L19" s="31">
        <f t="shared" si="0"/>
        <v>0</v>
      </c>
      <c r="M19" s="31"/>
      <c r="N19" s="43">
        <v>37.32</v>
      </c>
      <c r="O19" s="31">
        <v>244</v>
      </c>
      <c r="P19" s="31">
        <f t="shared" si="2"/>
        <v>13621.8</v>
      </c>
      <c r="Q19" s="44">
        <f t="shared" si="1"/>
        <v>9106.08</v>
      </c>
      <c r="R19" s="39" t="s">
        <v>13</v>
      </c>
      <c r="S19" s="31" t="s">
        <v>6</v>
      </c>
      <c r="T19" s="40">
        <v>45467</v>
      </c>
      <c r="U19" s="1" t="s">
        <v>58</v>
      </c>
    </row>
    <row r="20" spans="1:21" x14ac:dyDescent="0.3">
      <c r="A20" s="31">
        <f t="shared" si="3"/>
        <v>19</v>
      </c>
      <c r="B20" s="31" t="s">
        <v>157</v>
      </c>
      <c r="C20" s="32">
        <v>45308</v>
      </c>
      <c r="D20" s="31" t="s">
        <v>24</v>
      </c>
      <c r="E20" s="31" t="s">
        <v>25</v>
      </c>
      <c r="F20" s="31" t="s">
        <v>61</v>
      </c>
      <c r="G20" s="33" t="s">
        <v>75</v>
      </c>
      <c r="H20" s="34" t="s">
        <v>60</v>
      </c>
      <c r="I20" s="31">
        <v>45</v>
      </c>
      <c r="J20" s="36">
        <v>45381</v>
      </c>
      <c r="K20" s="37"/>
      <c r="L20" s="31">
        <f t="shared" si="0"/>
        <v>0</v>
      </c>
      <c r="M20" s="31"/>
      <c r="N20" s="43">
        <v>18.75</v>
      </c>
      <c r="O20" s="31">
        <v>244</v>
      </c>
      <c r="P20" s="31">
        <f t="shared" si="2"/>
        <v>6843.75</v>
      </c>
      <c r="Q20" s="44">
        <f t="shared" si="1"/>
        <v>4575</v>
      </c>
      <c r="R20" s="39" t="s">
        <v>13</v>
      </c>
      <c r="S20" s="31" t="s">
        <v>6</v>
      </c>
      <c r="T20" s="40">
        <v>45467</v>
      </c>
      <c r="U20" s="1" t="s">
        <v>58</v>
      </c>
    </row>
    <row r="21" spans="1:21" x14ac:dyDescent="0.3">
      <c r="A21" s="31">
        <f t="shared" si="3"/>
        <v>20</v>
      </c>
      <c r="B21" s="31" t="s">
        <v>157</v>
      </c>
      <c r="C21" s="32">
        <v>45308</v>
      </c>
      <c r="D21" s="31" t="s">
        <v>24</v>
      </c>
      <c r="E21" s="31" t="s">
        <v>25</v>
      </c>
      <c r="F21" s="31" t="s">
        <v>61</v>
      </c>
      <c r="G21" s="33" t="s">
        <v>76</v>
      </c>
      <c r="H21" s="34" t="s">
        <v>60</v>
      </c>
      <c r="I21" s="31">
        <v>45</v>
      </c>
      <c r="J21" s="36">
        <v>45381</v>
      </c>
      <c r="K21" s="37"/>
      <c r="L21" s="31">
        <f t="shared" si="0"/>
        <v>0</v>
      </c>
      <c r="M21" s="31"/>
      <c r="N21" s="43">
        <v>80.13</v>
      </c>
      <c r="O21" s="31">
        <v>244</v>
      </c>
      <c r="P21" s="31">
        <f t="shared" si="2"/>
        <v>29247.449999999997</v>
      </c>
      <c r="Q21" s="44">
        <f t="shared" si="1"/>
        <v>19551.719999999998</v>
      </c>
      <c r="R21" s="39" t="s">
        <v>13</v>
      </c>
      <c r="S21" s="31" t="s">
        <v>6</v>
      </c>
      <c r="T21" s="40">
        <v>45467</v>
      </c>
      <c r="U21" s="1" t="s">
        <v>58</v>
      </c>
    </row>
    <row r="22" spans="1:21" x14ac:dyDescent="0.3">
      <c r="A22" s="31">
        <f t="shared" si="3"/>
        <v>21</v>
      </c>
      <c r="B22" s="31" t="s">
        <v>157</v>
      </c>
      <c r="C22" s="32">
        <v>45308</v>
      </c>
      <c r="D22" s="31" t="s">
        <v>24</v>
      </c>
      <c r="E22" s="31" t="s">
        <v>25</v>
      </c>
      <c r="F22" s="31" t="s">
        <v>61</v>
      </c>
      <c r="G22" s="33" t="s">
        <v>78</v>
      </c>
      <c r="H22" s="34" t="s">
        <v>60</v>
      </c>
      <c r="I22" s="31">
        <v>45</v>
      </c>
      <c r="J22" s="36">
        <v>45381</v>
      </c>
      <c r="K22" s="37"/>
      <c r="L22" s="31">
        <f t="shared" si="0"/>
        <v>0</v>
      </c>
      <c r="M22" s="31"/>
      <c r="N22" s="43">
        <v>41.57</v>
      </c>
      <c r="O22" s="31">
        <v>244</v>
      </c>
      <c r="P22" s="31">
        <f t="shared" si="2"/>
        <v>15173.05</v>
      </c>
      <c r="Q22" s="44">
        <f t="shared" si="1"/>
        <v>10143.08</v>
      </c>
      <c r="R22" s="39" t="s">
        <v>13</v>
      </c>
      <c r="S22" s="31" t="s">
        <v>6</v>
      </c>
      <c r="T22" s="40">
        <v>45467</v>
      </c>
      <c r="U22" s="1" t="s">
        <v>58</v>
      </c>
    </row>
    <row r="23" spans="1:21" ht="24" customHeight="1" x14ac:dyDescent="0.3">
      <c r="A23" s="31">
        <f t="shared" si="3"/>
        <v>22</v>
      </c>
      <c r="B23" s="31" t="s">
        <v>157</v>
      </c>
      <c r="C23" s="32">
        <v>45308</v>
      </c>
      <c r="D23" s="31" t="s">
        <v>24</v>
      </c>
      <c r="E23" s="31" t="s">
        <v>25</v>
      </c>
      <c r="F23" s="31" t="s">
        <v>61</v>
      </c>
      <c r="G23" s="33" t="s">
        <v>115</v>
      </c>
      <c r="H23" s="34" t="s">
        <v>60</v>
      </c>
      <c r="I23" s="31">
        <v>45</v>
      </c>
      <c r="J23" s="36">
        <v>45381</v>
      </c>
      <c r="K23" s="37"/>
      <c r="L23" s="31">
        <f t="shared" si="0"/>
        <v>0</v>
      </c>
      <c r="M23" s="31"/>
      <c r="N23" s="43">
        <v>5.76</v>
      </c>
      <c r="O23" s="31">
        <v>244</v>
      </c>
      <c r="P23" s="31">
        <f t="shared" si="2"/>
        <v>2102.4</v>
      </c>
      <c r="Q23" s="44">
        <f t="shared" si="1"/>
        <v>1405.44</v>
      </c>
      <c r="R23" s="39" t="s">
        <v>13</v>
      </c>
      <c r="S23" s="31" t="s">
        <v>6</v>
      </c>
      <c r="T23" s="40">
        <v>45497</v>
      </c>
      <c r="U23" s="4" t="s">
        <v>86</v>
      </c>
    </row>
    <row r="24" spans="1:21" ht="27.6" x14ac:dyDescent="0.3">
      <c r="A24" s="31">
        <f t="shared" ref="A24:A71" si="4">1+A23</f>
        <v>23</v>
      </c>
      <c r="B24" s="31" t="s">
        <v>157</v>
      </c>
      <c r="C24" s="32">
        <v>45308</v>
      </c>
      <c r="D24" s="31" t="s">
        <v>24</v>
      </c>
      <c r="E24" s="31" t="s">
        <v>25</v>
      </c>
      <c r="F24" s="31" t="s">
        <v>61</v>
      </c>
      <c r="G24" s="33" t="s">
        <v>116</v>
      </c>
      <c r="H24" s="34" t="s">
        <v>60</v>
      </c>
      <c r="I24" s="31">
        <v>45</v>
      </c>
      <c r="J24" s="36">
        <v>45381</v>
      </c>
      <c r="K24" s="37"/>
      <c r="L24" s="31">
        <f t="shared" si="0"/>
        <v>0</v>
      </c>
      <c r="M24" s="31"/>
      <c r="N24" s="43">
        <v>28.29</v>
      </c>
      <c r="O24" s="31">
        <v>244</v>
      </c>
      <c r="P24" s="31">
        <f t="shared" si="2"/>
        <v>10325.85</v>
      </c>
      <c r="Q24" s="44">
        <f t="shared" si="1"/>
        <v>6902.76</v>
      </c>
      <c r="R24" s="39" t="s">
        <v>13</v>
      </c>
      <c r="S24" s="31" t="s">
        <v>6</v>
      </c>
      <c r="T24" s="40">
        <v>45397</v>
      </c>
      <c r="U24" s="4" t="s">
        <v>86</v>
      </c>
    </row>
    <row r="25" spans="1:21" ht="27.6" x14ac:dyDescent="0.3">
      <c r="A25" s="31">
        <f t="shared" si="4"/>
        <v>24</v>
      </c>
      <c r="B25" s="31" t="s">
        <v>157</v>
      </c>
      <c r="C25" s="32">
        <v>45308</v>
      </c>
      <c r="D25" s="31" t="s">
        <v>24</v>
      </c>
      <c r="E25" s="31" t="s">
        <v>25</v>
      </c>
      <c r="F25" s="31" t="s">
        <v>61</v>
      </c>
      <c r="G25" s="33" t="s">
        <v>117</v>
      </c>
      <c r="H25" s="34" t="s">
        <v>60</v>
      </c>
      <c r="I25" s="31">
        <v>45</v>
      </c>
      <c r="J25" s="36">
        <v>45381</v>
      </c>
      <c r="K25" s="37"/>
      <c r="L25" s="31">
        <f t="shared" si="0"/>
        <v>0</v>
      </c>
      <c r="M25" s="31"/>
      <c r="N25" s="43">
        <v>3.48</v>
      </c>
      <c r="O25" s="31">
        <v>244</v>
      </c>
      <c r="P25" s="31">
        <f t="shared" si="2"/>
        <v>1270.2</v>
      </c>
      <c r="Q25" s="44">
        <f t="shared" si="1"/>
        <v>849.12</v>
      </c>
      <c r="R25" s="39" t="s">
        <v>13</v>
      </c>
      <c r="S25" s="31" t="s">
        <v>6</v>
      </c>
      <c r="T25" s="40">
        <v>45397</v>
      </c>
      <c r="U25" s="4" t="s">
        <v>86</v>
      </c>
    </row>
    <row r="26" spans="1:21" ht="27.6" x14ac:dyDescent="0.3">
      <c r="A26" s="31">
        <f t="shared" si="4"/>
        <v>25</v>
      </c>
      <c r="B26" s="31" t="s">
        <v>157</v>
      </c>
      <c r="C26" s="32">
        <v>45308</v>
      </c>
      <c r="D26" s="31" t="s">
        <v>24</v>
      </c>
      <c r="E26" s="31" t="s">
        <v>25</v>
      </c>
      <c r="F26" s="31" t="s">
        <v>61</v>
      </c>
      <c r="G26" s="33" t="s">
        <v>119</v>
      </c>
      <c r="H26" s="34" t="s">
        <v>60</v>
      </c>
      <c r="I26" s="31">
        <v>45</v>
      </c>
      <c r="J26" s="36">
        <v>45381</v>
      </c>
      <c r="K26" s="37"/>
      <c r="L26" s="31">
        <f t="shared" si="0"/>
        <v>0</v>
      </c>
      <c r="M26" s="31"/>
      <c r="N26" s="43">
        <v>25.03</v>
      </c>
      <c r="O26" s="31">
        <v>244</v>
      </c>
      <c r="P26" s="31">
        <f t="shared" si="2"/>
        <v>9135.9500000000007</v>
      </c>
      <c r="Q26" s="44">
        <f t="shared" si="1"/>
        <v>6107.3200000000006</v>
      </c>
      <c r="R26" s="39" t="s">
        <v>13</v>
      </c>
      <c r="S26" s="31" t="s">
        <v>6</v>
      </c>
      <c r="T26" s="40">
        <v>45397</v>
      </c>
      <c r="U26" s="4" t="s">
        <v>86</v>
      </c>
    </row>
    <row r="27" spans="1:21" s="45" customFormat="1" x14ac:dyDescent="0.3">
      <c r="A27" s="31">
        <f t="shared" si="4"/>
        <v>26</v>
      </c>
      <c r="B27" s="31" t="s">
        <v>157</v>
      </c>
      <c r="C27" s="32">
        <v>45470</v>
      </c>
      <c r="D27" s="31" t="s">
        <v>24</v>
      </c>
      <c r="E27" s="31" t="s">
        <v>25</v>
      </c>
      <c r="F27" s="31" t="s">
        <v>68</v>
      </c>
      <c r="G27" s="33" t="s">
        <v>97</v>
      </c>
      <c r="H27" s="34" t="s">
        <v>110</v>
      </c>
      <c r="I27" s="31">
        <v>185</v>
      </c>
      <c r="J27" s="36">
        <v>45488</v>
      </c>
      <c r="K27" s="37"/>
      <c r="L27" s="31">
        <f t="shared" si="0"/>
        <v>0</v>
      </c>
      <c r="M27" s="31"/>
      <c r="N27" s="43">
        <v>22.18</v>
      </c>
      <c r="O27" s="31">
        <v>244</v>
      </c>
      <c r="P27" s="31">
        <f t="shared" si="2"/>
        <v>8095.7</v>
      </c>
      <c r="Q27" s="44">
        <f t="shared" si="1"/>
        <v>5411.92</v>
      </c>
      <c r="R27" s="39" t="s">
        <v>13</v>
      </c>
      <c r="S27" s="31" t="s">
        <v>6</v>
      </c>
      <c r="T27" s="40">
        <v>45474</v>
      </c>
      <c r="U27" s="1" t="s">
        <v>128</v>
      </c>
    </row>
    <row r="28" spans="1:21" s="45" customFormat="1" x14ac:dyDescent="0.3">
      <c r="A28" s="31">
        <f t="shared" si="4"/>
        <v>27</v>
      </c>
      <c r="B28" s="31" t="s">
        <v>157</v>
      </c>
      <c r="C28" s="32">
        <v>45470</v>
      </c>
      <c r="D28" s="31" t="s">
        <v>24</v>
      </c>
      <c r="E28" s="31" t="s">
        <v>25</v>
      </c>
      <c r="F28" s="31" t="s">
        <v>68</v>
      </c>
      <c r="G28" s="33" t="s">
        <v>62</v>
      </c>
      <c r="H28" s="34" t="s">
        <v>109</v>
      </c>
      <c r="I28" s="31">
        <v>140</v>
      </c>
      <c r="J28" s="36">
        <v>45488</v>
      </c>
      <c r="K28" s="37"/>
      <c r="L28" s="31">
        <f t="shared" si="0"/>
        <v>0</v>
      </c>
      <c r="M28" s="31"/>
      <c r="N28" s="43">
        <v>50.62</v>
      </c>
      <c r="O28" s="31">
        <v>244</v>
      </c>
      <c r="P28" s="31">
        <f t="shared" si="2"/>
        <v>18476.3</v>
      </c>
      <c r="Q28" s="44">
        <f t="shared" si="1"/>
        <v>12351.279999999999</v>
      </c>
      <c r="R28" s="39" t="s">
        <v>13</v>
      </c>
      <c r="S28" s="31" t="s">
        <v>6</v>
      </c>
      <c r="T28" s="40">
        <v>45474</v>
      </c>
      <c r="U28" s="1" t="s">
        <v>128</v>
      </c>
    </row>
    <row r="29" spans="1:21" s="45" customFormat="1" x14ac:dyDescent="0.3">
      <c r="A29" s="31">
        <f t="shared" si="4"/>
        <v>28</v>
      </c>
      <c r="B29" s="31" t="s">
        <v>157</v>
      </c>
      <c r="C29" s="32">
        <v>45470</v>
      </c>
      <c r="D29" s="31" t="s">
        <v>24</v>
      </c>
      <c r="E29" s="31" t="s">
        <v>25</v>
      </c>
      <c r="F29" s="31" t="s">
        <v>68</v>
      </c>
      <c r="G29" s="33" t="s">
        <v>100</v>
      </c>
      <c r="H29" s="34" t="s">
        <v>109</v>
      </c>
      <c r="I29" s="31">
        <v>145</v>
      </c>
      <c r="J29" s="36">
        <v>45488</v>
      </c>
      <c r="K29" s="37"/>
      <c r="L29" s="31">
        <f t="shared" si="0"/>
        <v>0</v>
      </c>
      <c r="M29" s="31"/>
      <c r="N29" s="43">
        <v>45.38</v>
      </c>
      <c r="O29" s="31">
        <v>244</v>
      </c>
      <c r="P29" s="31">
        <f t="shared" si="2"/>
        <v>16563.7</v>
      </c>
      <c r="Q29" s="44">
        <f t="shared" si="1"/>
        <v>11072.720000000001</v>
      </c>
      <c r="R29" s="39" t="s">
        <v>13</v>
      </c>
      <c r="S29" s="31" t="s">
        <v>6</v>
      </c>
      <c r="T29" s="40">
        <v>45474</v>
      </c>
      <c r="U29" s="1" t="s">
        <v>128</v>
      </c>
    </row>
    <row r="30" spans="1:21" s="45" customFormat="1" x14ac:dyDescent="0.3">
      <c r="A30" s="31">
        <f t="shared" si="4"/>
        <v>29</v>
      </c>
      <c r="B30" s="31" t="s">
        <v>157</v>
      </c>
      <c r="C30" s="32">
        <v>45470</v>
      </c>
      <c r="D30" s="31" t="s">
        <v>24</v>
      </c>
      <c r="E30" s="31" t="s">
        <v>25</v>
      </c>
      <c r="F30" s="31" t="s">
        <v>68</v>
      </c>
      <c r="G30" s="33" t="s">
        <v>123</v>
      </c>
      <c r="H30" s="34" t="s">
        <v>109</v>
      </c>
      <c r="I30" s="31">
        <v>45</v>
      </c>
      <c r="J30" s="36">
        <v>45488</v>
      </c>
      <c r="K30" s="37"/>
      <c r="L30" s="31">
        <f t="shared" si="0"/>
        <v>0</v>
      </c>
      <c r="M30" s="31"/>
      <c r="N30" s="43">
        <v>1.93</v>
      </c>
      <c r="O30" s="31">
        <v>244</v>
      </c>
      <c r="P30" s="31">
        <f t="shared" si="2"/>
        <v>704.44999999999993</v>
      </c>
      <c r="Q30" s="44">
        <f t="shared" si="1"/>
        <v>470.91999999999996</v>
      </c>
      <c r="R30" s="39" t="s">
        <v>13</v>
      </c>
      <c r="S30" s="31" t="s">
        <v>6</v>
      </c>
      <c r="T30" s="40">
        <v>45474</v>
      </c>
      <c r="U30" s="1" t="s">
        <v>128</v>
      </c>
    </row>
    <row r="31" spans="1:21" s="45" customFormat="1" x14ac:dyDescent="0.3">
      <c r="A31" s="31">
        <f t="shared" si="4"/>
        <v>30</v>
      </c>
      <c r="B31" s="31" t="s">
        <v>157</v>
      </c>
      <c r="C31" s="32">
        <v>45503</v>
      </c>
      <c r="D31" s="31" t="s">
        <v>24</v>
      </c>
      <c r="E31" s="31" t="s">
        <v>25</v>
      </c>
      <c r="F31" s="31" t="s">
        <v>45</v>
      </c>
      <c r="G31" s="33" t="s">
        <v>139</v>
      </c>
      <c r="H31" s="46" t="s">
        <v>69</v>
      </c>
      <c r="I31" s="31">
        <v>45</v>
      </c>
      <c r="J31" s="36">
        <v>45519</v>
      </c>
      <c r="K31" s="37"/>
      <c r="L31" s="31">
        <f t="shared" si="0"/>
        <v>0</v>
      </c>
      <c r="M31" s="31"/>
      <c r="N31" s="43">
        <v>20.78</v>
      </c>
      <c r="O31" s="31">
        <v>244</v>
      </c>
      <c r="P31" s="31">
        <f t="shared" si="2"/>
        <v>7584.7000000000007</v>
      </c>
      <c r="Q31" s="44">
        <f t="shared" si="1"/>
        <v>5070.3200000000006</v>
      </c>
      <c r="R31" s="39" t="s">
        <v>13</v>
      </c>
      <c r="S31" s="31" t="s">
        <v>6</v>
      </c>
      <c r="T31" s="40">
        <v>45505</v>
      </c>
      <c r="U31" s="1" t="s">
        <v>128</v>
      </c>
    </row>
    <row r="32" spans="1:21" s="45" customFormat="1" x14ac:dyDescent="0.3">
      <c r="A32" s="31">
        <f t="shared" si="4"/>
        <v>31</v>
      </c>
      <c r="B32" s="31" t="s">
        <v>157</v>
      </c>
      <c r="C32" s="32">
        <v>45503</v>
      </c>
      <c r="D32" s="31" t="s">
        <v>24</v>
      </c>
      <c r="E32" s="31" t="s">
        <v>25</v>
      </c>
      <c r="F32" s="31" t="s">
        <v>45</v>
      </c>
      <c r="G32" s="33" t="s">
        <v>140</v>
      </c>
      <c r="H32" s="46" t="s">
        <v>69</v>
      </c>
      <c r="I32" s="31">
        <v>45</v>
      </c>
      <c r="J32" s="36">
        <v>45519</v>
      </c>
      <c r="K32" s="37"/>
      <c r="L32" s="31">
        <f t="shared" si="0"/>
        <v>0</v>
      </c>
      <c r="M32" s="31"/>
      <c r="N32" s="43">
        <v>34.72</v>
      </c>
      <c r="O32" s="31">
        <v>244</v>
      </c>
      <c r="P32" s="31">
        <f t="shared" si="2"/>
        <v>12672.8</v>
      </c>
      <c r="Q32" s="44">
        <f t="shared" si="1"/>
        <v>8471.68</v>
      </c>
      <c r="R32" s="39" t="s">
        <v>13</v>
      </c>
      <c r="S32" s="31" t="s">
        <v>6</v>
      </c>
      <c r="T32" s="40">
        <v>45505</v>
      </c>
      <c r="U32" s="1" t="s">
        <v>128</v>
      </c>
    </row>
    <row r="33" spans="1:21" s="45" customFormat="1" x14ac:dyDescent="0.3">
      <c r="A33" s="31">
        <f t="shared" si="4"/>
        <v>32</v>
      </c>
      <c r="B33" s="31" t="s">
        <v>157</v>
      </c>
      <c r="C33" s="32">
        <v>45470</v>
      </c>
      <c r="D33" s="31" t="s">
        <v>24</v>
      </c>
      <c r="E33" s="31" t="s">
        <v>25</v>
      </c>
      <c r="F33" s="31" t="s">
        <v>68</v>
      </c>
      <c r="G33" s="33" t="s">
        <v>104</v>
      </c>
      <c r="H33" s="34" t="s">
        <v>111</v>
      </c>
      <c r="I33" s="31">
        <v>104</v>
      </c>
      <c r="J33" s="36">
        <v>45519</v>
      </c>
      <c r="K33" s="37"/>
      <c r="L33" s="31">
        <f t="shared" si="0"/>
        <v>0</v>
      </c>
      <c r="M33" s="31"/>
      <c r="N33" s="43">
        <v>10.900409340357426</v>
      </c>
      <c r="O33" s="31">
        <v>244</v>
      </c>
      <c r="P33" s="31">
        <f t="shared" si="2"/>
        <v>3978.6494092304602</v>
      </c>
      <c r="Q33" s="44">
        <f t="shared" si="1"/>
        <v>2659.6998790472117</v>
      </c>
      <c r="R33" s="39" t="s">
        <v>13</v>
      </c>
      <c r="S33" s="31" t="s">
        <v>6</v>
      </c>
      <c r="T33" s="40">
        <v>45505</v>
      </c>
      <c r="U33" s="1" t="s">
        <v>128</v>
      </c>
    </row>
    <row r="34" spans="1:21" s="45" customFormat="1" x14ac:dyDescent="0.3">
      <c r="A34" s="31">
        <f t="shared" si="4"/>
        <v>33</v>
      </c>
      <c r="B34" s="31" t="s">
        <v>157</v>
      </c>
      <c r="C34" s="32">
        <v>45470</v>
      </c>
      <c r="D34" s="31" t="s">
        <v>24</v>
      </c>
      <c r="E34" s="31" t="s">
        <v>25</v>
      </c>
      <c r="F34" s="31" t="s">
        <v>68</v>
      </c>
      <c r="G34" s="33" t="s">
        <v>99</v>
      </c>
      <c r="H34" s="34" t="s">
        <v>112</v>
      </c>
      <c r="I34" s="31">
        <v>167</v>
      </c>
      <c r="J34" s="36">
        <v>45519</v>
      </c>
      <c r="K34" s="37"/>
      <c r="L34" s="31">
        <f t="shared" si="0"/>
        <v>0</v>
      </c>
      <c r="M34" s="31"/>
      <c r="N34" s="43">
        <v>7.0461099576593629</v>
      </c>
      <c r="O34" s="31">
        <v>244</v>
      </c>
      <c r="P34" s="31">
        <f t="shared" si="2"/>
        <v>2571.8301345456675</v>
      </c>
      <c r="Q34" s="44">
        <f t="shared" si="1"/>
        <v>1719.2508296688845</v>
      </c>
      <c r="R34" s="39" t="s">
        <v>13</v>
      </c>
      <c r="S34" s="31" t="s">
        <v>6</v>
      </c>
      <c r="T34" s="40">
        <v>45505</v>
      </c>
      <c r="U34" s="1" t="s">
        <v>128</v>
      </c>
    </row>
    <row r="35" spans="1:21" s="45" customFormat="1" x14ac:dyDescent="0.3">
      <c r="A35" s="31">
        <f t="shared" si="4"/>
        <v>34</v>
      </c>
      <c r="B35" s="31" t="s">
        <v>157</v>
      </c>
      <c r="C35" s="32">
        <v>45503</v>
      </c>
      <c r="D35" s="31" t="s">
        <v>24</v>
      </c>
      <c r="E35" s="31" t="s">
        <v>25</v>
      </c>
      <c r="F35" s="31" t="s">
        <v>53</v>
      </c>
      <c r="G35" s="33" t="s">
        <v>141</v>
      </c>
      <c r="H35" s="46" t="s">
        <v>69</v>
      </c>
      <c r="I35" s="31">
        <v>45</v>
      </c>
      <c r="J35" s="36">
        <v>45519</v>
      </c>
      <c r="K35" s="37"/>
      <c r="L35" s="31">
        <f t="shared" si="0"/>
        <v>0</v>
      </c>
      <c r="M35" s="31"/>
      <c r="N35" s="43">
        <v>18.326787378416913</v>
      </c>
      <c r="O35" s="31">
        <v>244</v>
      </c>
      <c r="P35" s="31">
        <f t="shared" si="2"/>
        <v>6689.2773931221736</v>
      </c>
      <c r="Q35" s="44">
        <f t="shared" ref="Q35:Q40" si="5">N35*O35</f>
        <v>4471.7361203337268</v>
      </c>
      <c r="R35" s="39" t="s">
        <v>13</v>
      </c>
      <c r="S35" s="31" t="s">
        <v>6</v>
      </c>
      <c r="T35" s="40">
        <v>45505</v>
      </c>
      <c r="U35" s="1" t="s">
        <v>128</v>
      </c>
    </row>
    <row r="36" spans="1:21" ht="27.6" x14ac:dyDescent="0.3">
      <c r="A36" s="31">
        <f t="shared" si="4"/>
        <v>35</v>
      </c>
      <c r="B36" s="31" t="s">
        <v>157</v>
      </c>
      <c r="C36" s="32">
        <v>45346</v>
      </c>
      <c r="D36" s="31" t="s">
        <v>24</v>
      </c>
      <c r="E36" s="31" t="s">
        <v>25</v>
      </c>
      <c r="F36" s="31" t="s">
        <v>53</v>
      </c>
      <c r="G36" s="31" t="s">
        <v>16</v>
      </c>
      <c r="H36" s="42" t="s">
        <v>154</v>
      </c>
      <c r="I36" s="31">
        <v>50</v>
      </c>
      <c r="J36" s="36">
        <v>45458</v>
      </c>
      <c r="K36" s="37"/>
      <c r="L36" s="31">
        <f t="shared" ref="L36" si="6">I36*K36</f>
        <v>0</v>
      </c>
      <c r="M36" s="31"/>
      <c r="N36" s="43">
        <v>71.61</v>
      </c>
      <c r="O36" s="31">
        <v>244</v>
      </c>
      <c r="P36" s="31">
        <f t="shared" si="2"/>
        <v>26137.65</v>
      </c>
      <c r="Q36" s="44">
        <f t="shared" si="5"/>
        <v>17472.84</v>
      </c>
      <c r="R36" s="39" t="s">
        <v>13</v>
      </c>
      <c r="S36" s="31" t="s">
        <v>6</v>
      </c>
      <c r="T36" s="40">
        <v>45528</v>
      </c>
      <c r="U36" s="1" t="s">
        <v>179</v>
      </c>
    </row>
    <row r="37" spans="1:21" s="45" customFormat="1" x14ac:dyDescent="0.3">
      <c r="A37" s="31">
        <f t="shared" si="4"/>
        <v>36</v>
      </c>
      <c r="B37" s="31" t="s">
        <v>157</v>
      </c>
      <c r="C37" s="32">
        <v>45503</v>
      </c>
      <c r="D37" s="31" t="s">
        <v>24</v>
      </c>
      <c r="E37" s="31" t="s">
        <v>25</v>
      </c>
      <c r="F37" s="31" t="s">
        <v>54</v>
      </c>
      <c r="G37" s="33" t="s">
        <v>142</v>
      </c>
      <c r="H37" s="46" t="s">
        <v>69</v>
      </c>
      <c r="I37" s="31">
        <v>45</v>
      </c>
      <c r="J37" s="36">
        <v>45519</v>
      </c>
      <c r="K37" s="37"/>
      <c r="L37" s="31">
        <f t="shared" si="0"/>
        <v>0</v>
      </c>
      <c r="M37" s="31"/>
      <c r="N37" s="43">
        <v>112.35521022526061</v>
      </c>
      <c r="O37" s="31">
        <v>244</v>
      </c>
      <c r="P37" s="31">
        <f t="shared" si="2"/>
        <v>41009.651732220118</v>
      </c>
      <c r="Q37" s="44">
        <f t="shared" si="5"/>
        <v>27414.671294963588</v>
      </c>
      <c r="R37" s="39" t="s">
        <v>13</v>
      </c>
      <c r="S37" s="31" t="s">
        <v>6</v>
      </c>
      <c r="T37" s="40">
        <v>45505</v>
      </c>
      <c r="U37" s="1" t="s">
        <v>128</v>
      </c>
    </row>
    <row r="38" spans="1:21" s="45" customFormat="1" x14ac:dyDescent="0.3">
      <c r="A38" s="31">
        <f t="shared" si="4"/>
        <v>37</v>
      </c>
      <c r="B38" s="31" t="s">
        <v>157</v>
      </c>
      <c r="C38" s="32">
        <v>45503</v>
      </c>
      <c r="D38" s="31" t="s">
        <v>24</v>
      </c>
      <c r="E38" s="31" t="s">
        <v>25</v>
      </c>
      <c r="F38" s="31" t="s">
        <v>54</v>
      </c>
      <c r="G38" s="33" t="s">
        <v>143</v>
      </c>
      <c r="H38" s="46" t="s">
        <v>69</v>
      </c>
      <c r="I38" s="31">
        <v>45</v>
      </c>
      <c r="J38" s="36">
        <v>45519</v>
      </c>
      <c r="K38" s="37"/>
      <c r="L38" s="31">
        <f t="shared" si="0"/>
        <v>0</v>
      </c>
      <c r="M38" s="31"/>
      <c r="N38" s="43">
        <v>5.1352441830959821</v>
      </c>
      <c r="O38" s="31">
        <v>244</v>
      </c>
      <c r="P38" s="31">
        <f t="shared" si="2"/>
        <v>1874.3641268300335</v>
      </c>
      <c r="Q38" s="44">
        <f t="shared" si="5"/>
        <v>1252.9995806754196</v>
      </c>
      <c r="R38" s="39" t="s">
        <v>13</v>
      </c>
      <c r="S38" s="31" t="s">
        <v>6</v>
      </c>
      <c r="T38" s="40">
        <v>45505</v>
      </c>
      <c r="U38" s="1" t="s">
        <v>128</v>
      </c>
    </row>
    <row r="39" spans="1:21" s="45" customFormat="1" x14ac:dyDescent="0.3">
      <c r="A39" s="31">
        <f t="shared" si="4"/>
        <v>38</v>
      </c>
      <c r="B39" s="31" t="s">
        <v>157</v>
      </c>
      <c r="C39" s="32">
        <v>45503</v>
      </c>
      <c r="D39" s="31" t="s">
        <v>24</v>
      </c>
      <c r="E39" s="31" t="s">
        <v>25</v>
      </c>
      <c r="F39" s="31" t="s">
        <v>177</v>
      </c>
      <c r="G39" s="33" t="s">
        <v>144</v>
      </c>
      <c r="H39" s="46" t="s">
        <v>69</v>
      </c>
      <c r="I39" s="31">
        <v>45</v>
      </c>
      <c r="J39" s="36">
        <v>45519</v>
      </c>
      <c r="K39" s="37"/>
      <c r="L39" s="31">
        <f t="shared" si="0"/>
        <v>0</v>
      </c>
      <c r="M39" s="31"/>
      <c r="N39" s="43">
        <v>4.6511065711820603</v>
      </c>
      <c r="O39" s="31">
        <v>244</v>
      </c>
      <c r="P39" s="31">
        <f t="shared" si="2"/>
        <v>1697.653898481452</v>
      </c>
      <c r="Q39" s="44">
        <f t="shared" si="5"/>
        <v>1134.8700033684227</v>
      </c>
      <c r="R39" s="39" t="s">
        <v>13</v>
      </c>
      <c r="S39" s="31" t="s">
        <v>6</v>
      </c>
      <c r="T39" s="40">
        <v>45505</v>
      </c>
      <c r="U39" s="1" t="s">
        <v>128</v>
      </c>
    </row>
    <row r="40" spans="1:21" s="45" customFormat="1" x14ac:dyDescent="0.3">
      <c r="A40" s="31">
        <f t="shared" si="4"/>
        <v>39</v>
      </c>
      <c r="B40" s="31" t="s">
        <v>157</v>
      </c>
      <c r="C40" s="32">
        <v>45503</v>
      </c>
      <c r="D40" s="31" t="s">
        <v>24</v>
      </c>
      <c r="E40" s="31" t="s">
        <v>25</v>
      </c>
      <c r="F40" s="31" t="s">
        <v>178</v>
      </c>
      <c r="G40" s="33" t="s">
        <v>122</v>
      </c>
      <c r="H40" s="34" t="s">
        <v>145</v>
      </c>
      <c r="I40" s="31">
        <v>400</v>
      </c>
      <c r="J40" s="36">
        <v>45519</v>
      </c>
      <c r="K40" s="37"/>
      <c r="L40" s="31">
        <f t="shared" si="0"/>
        <v>0</v>
      </c>
      <c r="M40" s="31"/>
      <c r="N40" s="43">
        <v>11.758504026734037</v>
      </c>
      <c r="O40" s="31">
        <v>244</v>
      </c>
      <c r="P40" s="31">
        <f t="shared" si="2"/>
        <v>4291.8539697579236</v>
      </c>
      <c r="Q40" s="44">
        <f t="shared" si="5"/>
        <v>2869.0749825231051</v>
      </c>
      <c r="R40" s="39" t="s">
        <v>13</v>
      </c>
      <c r="S40" s="31" t="s">
        <v>6</v>
      </c>
      <c r="T40" s="40">
        <v>45505</v>
      </c>
      <c r="U40" s="1" t="s">
        <v>128</v>
      </c>
    </row>
    <row r="41" spans="1:21" ht="27.6" x14ac:dyDescent="0.3">
      <c r="A41" s="31">
        <f t="shared" si="4"/>
        <v>40</v>
      </c>
      <c r="B41" s="31" t="s">
        <v>157</v>
      </c>
      <c r="C41" s="48">
        <v>45338</v>
      </c>
      <c r="D41" s="49" t="s">
        <v>24</v>
      </c>
      <c r="E41" s="49" t="s">
        <v>25</v>
      </c>
      <c r="F41" s="49" t="s">
        <v>34</v>
      </c>
      <c r="G41" s="50" t="s">
        <v>14</v>
      </c>
      <c r="H41" s="51" t="s">
        <v>41</v>
      </c>
      <c r="I41" s="50">
        <v>45</v>
      </c>
      <c r="J41" s="52">
        <v>45351</v>
      </c>
      <c r="K41" s="53"/>
      <c r="L41" s="50">
        <f t="shared" ref="L41:L56" si="7">I41*K41</f>
        <v>0</v>
      </c>
      <c r="M41" s="50"/>
      <c r="N41" s="54">
        <v>0</v>
      </c>
      <c r="O41" s="50">
        <v>244</v>
      </c>
      <c r="P41" s="31">
        <f t="shared" si="2"/>
        <v>0</v>
      </c>
      <c r="Q41" s="55">
        <f t="shared" ref="Q41:Q57" si="8">N41*O41</f>
        <v>0</v>
      </c>
      <c r="R41" s="56" t="s">
        <v>13</v>
      </c>
      <c r="S41" s="50" t="s">
        <v>7</v>
      </c>
      <c r="T41" s="50"/>
      <c r="U41" s="5" t="s">
        <v>83</v>
      </c>
    </row>
    <row r="42" spans="1:21" ht="27.6" x14ac:dyDescent="0.3">
      <c r="A42" s="31">
        <f t="shared" si="4"/>
        <v>41</v>
      </c>
      <c r="B42" s="31" t="s">
        <v>157</v>
      </c>
      <c r="C42" s="48">
        <v>45338</v>
      </c>
      <c r="D42" s="49" t="s">
        <v>24</v>
      </c>
      <c r="E42" s="49" t="s">
        <v>25</v>
      </c>
      <c r="F42" s="49" t="s">
        <v>34</v>
      </c>
      <c r="G42" s="50" t="s">
        <v>15</v>
      </c>
      <c r="H42" s="51" t="s">
        <v>44</v>
      </c>
      <c r="I42" s="50">
        <v>45</v>
      </c>
      <c r="J42" s="52">
        <v>45351</v>
      </c>
      <c r="K42" s="53"/>
      <c r="L42" s="50">
        <f t="shared" si="7"/>
        <v>0</v>
      </c>
      <c r="M42" s="50"/>
      <c r="N42" s="54">
        <v>0</v>
      </c>
      <c r="O42" s="50">
        <v>244</v>
      </c>
      <c r="P42" s="31">
        <f t="shared" si="2"/>
        <v>0</v>
      </c>
      <c r="Q42" s="55">
        <f t="shared" si="8"/>
        <v>0</v>
      </c>
      <c r="R42" s="56" t="s">
        <v>13</v>
      </c>
      <c r="S42" s="50" t="s">
        <v>7</v>
      </c>
      <c r="T42" s="50"/>
      <c r="U42" s="5" t="s">
        <v>83</v>
      </c>
    </row>
    <row r="43" spans="1:21" x14ac:dyDescent="0.3">
      <c r="A43" s="31">
        <f t="shared" si="4"/>
        <v>42</v>
      </c>
      <c r="B43" s="31" t="s">
        <v>157</v>
      </c>
      <c r="C43" s="32">
        <v>45308</v>
      </c>
      <c r="D43" s="31" t="s">
        <v>24</v>
      </c>
      <c r="E43" s="31" t="s">
        <v>25</v>
      </c>
      <c r="F43" s="31" t="s">
        <v>61</v>
      </c>
      <c r="G43" s="33" t="s">
        <v>71</v>
      </c>
      <c r="H43" s="34" t="s">
        <v>60</v>
      </c>
      <c r="I43" s="31">
        <v>45</v>
      </c>
      <c r="J43" s="36">
        <v>45381</v>
      </c>
      <c r="K43" s="37"/>
      <c r="L43" s="31">
        <f t="shared" si="7"/>
        <v>0</v>
      </c>
      <c r="M43" s="31"/>
      <c r="N43" s="109">
        <v>0</v>
      </c>
      <c r="O43" s="57">
        <v>244</v>
      </c>
      <c r="P43" s="31">
        <f t="shared" si="2"/>
        <v>0</v>
      </c>
      <c r="Q43" s="44">
        <f t="shared" si="8"/>
        <v>0</v>
      </c>
      <c r="R43" s="39" t="s">
        <v>13</v>
      </c>
      <c r="S43" s="31" t="s">
        <v>6</v>
      </c>
      <c r="T43" s="40">
        <v>45397</v>
      </c>
      <c r="U43" s="1" t="s">
        <v>58</v>
      </c>
    </row>
    <row r="44" spans="1:21" x14ac:dyDescent="0.3">
      <c r="A44" s="31">
        <f t="shared" si="4"/>
        <v>43</v>
      </c>
      <c r="B44" s="31" t="s">
        <v>157</v>
      </c>
      <c r="C44" s="32">
        <v>45308</v>
      </c>
      <c r="D44" s="31" t="s">
        <v>24</v>
      </c>
      <c r="E44" s="31" t="s">
        <v>25</v>
      </c>
      <c r="F44" s="31" t="s">
        <v>61</v>
      </c>
      <c r="G44" s="33" t="s">
        <v>72</v>
      </c>
      <c r="H44" s="34" t="s">
        <v>60</v>
      </c>
      <c r="I44" s="31">
        <v>45</v>
      </c>
      <c r="J44" s="36">
        <v>45381</v>
      </c>
      <c r="K44" s="37"/>
      <c r="L44" s="31">
        <f t="shared" si="7"/>
        <v>0</v>
      </c>
      <c r="M44" s="31"/>
      <c r="N44" s="109">
        <v>0</v>
      </c>
      <c r="O44" s="57">
        <v>244</v>
      </c>
      <c r="P44" s="31">
        <f t="shared" si="2"/>
        <v>0</v>
      </c>
      <c r="Q44" s="44">
        <f t="shared" si="8"/>
        <v>0</v>
      </c>
      <c r="R44" s="39" t="s">
        <v>13</v>
      </c>
      <c r="S44" s="31" t="s">
        <v>6</v>
      </c>
      <c r="T44" s="40">
        <v>45397</v>
      </c>
      <c r="U44" s="1" t="s">
        <v>58</v>
      </c>
    </row>
    <row r="45" spans="1:21" x14ac:dyDescent="0.3">
      <c r="A45" s="31">
        <f t="shared" si="4"/>
        <v>44</v>
      </c>
      <c r="B45" s="31" t="s">
        <v>157</v>
      </c>
      <c r="C45" s="32">
        <v>45308</v>
      </c>
      <c r="D45" s="31" t="s">
        <v>24</v>
      </c>
      <c r="E45" s="31" t="s">
        <v>25</v>
      </c>
      <c r="F45" s="31" t="s">
        <v>61</v>
      </c>
      <c r="G45" s="33" t="s">
        <v>77</v>
      </c>
      <c r="H45" s="34" t="s">
        <v>60</v>
      </c>
      <c r="I45" s="31">
        <v>45</v>
      </c>
      <c r="J45" s="36">
        <v>45381</v>
      </c>
      <c r="K45" s="37"/>
      <c r="L45" s="31">
        <f t="shared" si="7"/>
        <v>0</v>
      </c>
      <c r="M45" s="31"/>
      <c r="N45" s="109">
        <v>0</v>
      </c>
      <c r="O45" s="31">
        <v>244</v>
      </c>
      <c r="P45" s="31">
        <f t="shared" si="2"/>
        <v>0</v>
      </c>
      <c r="Q45" s="44">
        <f t="shared" si="8"/>
        <v>0</v>
      </c>
      <c r="R45" s="39" t="s">
        <v>13</v>
      </c>
      <c r="S45" s="31" t="s">
        <v>6</v>
      </c>
      <c r="T45" s="40">
        <v>45397</v>
      </c>
      <c r="U45" s="1" t="s">
        <v>58</v>
      </c>
    </row>
    <row r="46" spans="1:21" x14ac:dyDescent="0.3">
      <c r="A46" s="31">
        <f t="shared" si="4"/>
        <v>45</v>
      </c>
      <c r="B46" s="31" t="s">
        <v>157</v>
      </c>
      <c r="C46" s="32">
        <v>45308</v>
      </c>
      <c r="D46" s="31" t="s">
        <v>24</v>
      </c>
      <c r="E46" s="31" t="s">
        <v>25</v>
      </c>
      <c r="F46" s="31" t="s">
        <v>61</v>
      </c>
      <c r="G46" s="33" t="s">
        <v>114</v>
      </c>
      <c r="H46" s="34" t="s">
        <v>60</v>
      </c>
      <c r="I46" s="31">
        <v>45</v>
      </c>
      <c r="J46" s="36">
        <v>45381</v>
      </c>
      <c r="K46" s="37"/>
      <c r="L46" s="31">
        <f t="shared" si="7"/>
        <v>0</v>
      </c>
      <c r="M46" s="31"/>
      <c r="N46" s="109">
        <v>0</v>
      </c>
      <c r="O46" s="31">
        <v>244</v>
      </c>
      <c r="P46" s="31">
        <f t="shared" si="2"/>
        <v>0</v>
      </c>
      <c r="Q46" s="44">
        <f t="shared" si="8"/>
        <v>0</v>
      </c>
      <c r="R46" s="39" t="s">
        <v>13</v>
      </c>
      <c r="S46" s="31" t="s">
        <v>7</v>
      </c>
      <c r="T46" s="40">
        <v>45397</v>
      </c>
      <c r="U46" s="1" t="s">
        <v>58</v>
      </c>
    </row>
    <row r="47" spans="1:21" ht="27.6" x14ac:dyDescent="0.3">
      <c r="A47" s="58">
        <f t="shared" si="4"/>
        <v>46</v>
      </c>
      <c r="B47" s="58" t="s">
        <v>157</v>
      </c>
      <c r="C47" s="59">
        <v>45308</v>
      </c>
      <c r="D47" s="58" t="s">
        <v>24</v>
      </c>
      <c r="E47" s="58" t="s">
        <v>25</v>
      </c>
      <c r="F47" s="58" t="s">
        <v>61</v>
      </c>
      <c r="G47" s="60" t="s">
        <v>118</v>
      </c>
      <c r="H47" s="114" t="s">
        <v>60</v>
      </c>
      <c r="I47" s="58">
        <v>45</v>
      </c>
      <c r="J47" s="61">
        <v>45381</v>
      </c>
      <c r="K47" s="62"/>
      <c r="L47" s="58">
        <f t="shared" si="7"/>
        <v>0</v>
      </c>
      <c r="M47" s="58"/>
      <c r="N47" s="63"/>
      <c r="O47" s="58">
        <v>244</v>
      </c>
      <c r="P47" s="58">
        <f t="shared" si="2"/>
        <v>0</v>
      </c>
      <c r="Q47" s="64">
        <f t="shared" si="8"/>
        <v>0</v>
      </c>
      <c r="R47" s="65" t="s">
        <v>13</v>
      </c>
      <c r="S47" s="58" t="s">
        <v>7</v>
      </c>
      <c r="T47" s="66">
        <v>45397</v>
      </c>
      <c r="U47" s="6" t="s">
        <v>86</v>
      </c>
    </row>
    <row r="48" spans="1:21" ht="27.6" x14ac:dyDescent="0.3">
      <c r="A48" s="58">
        <f t="shared" si="4"/>
        <v>47</v>
      </c>
      <c r="B48" s="58" t="s">
        <v>157</v>
      </c>
      <c r="C48" s="59">
        <v>45308</v>
      </c>
      <c r="D48" s="58" t="s">
        <v>24</v>
      </c>
      <c r="E48" s="58" t="s">
        <v>25</v>
      </c>
      <c r="F48" s="58" t="s">
        <v>61</v>
      </c>
      <c r="G48" s="60" t="s">
        <v>120</v>
      </c>
      <c r="H48" s="114" t="s">
        <v>60</v>
      </c>
      <c r="I48" s="58">
        <v>45</v>
      </c>
      <c r="J48" s="61">
        <v>45381</v>
      </c>
      <c r="K48" s="62"/>
      <c r="L48" s="58">
        <f t="shared" si="7"/>
        <v>0</v>
      </c>
      <c r="M48" s="58"/>
      <c r="N48" s="63"/>
      <c r="O48" s="58">
        <v>244</v>
      </c>
      <c r="P48" s="58">
        <f t="shared" si="2"/>
        <v>0</v>
      </c>
      <c r="Q48" s="64">
        <f t="shared" si="8"/>
        <v>0</v>
      </c>
      <c r="R48" s="65" t="s">
        <v>13</v>
      </c>
      <c r="S48" s="58" t="s">
        <v>7</v>
      </c>
      <c r="T48" s="66">
        <v>45397</v>
      </c>
      <c r="U48" s="6" t="s">
        <v>86</v>
      </c>
    </row>
    <row r="49" spans="1:21" ht="27.6" x14ac:dyDescent="0.3">
      <c r="A49" s="58">
        <f t="shared" si="4"/>
        <v>48</v>
      </c>
      <c r="B49" s="58" t="s">
        <v>157</v>
      </c>
      <c r="C49" s="59">
        <v>45308</v>
      </c>
      <c r="D49" s="58" t="s">
        <v>24</v>
      </c>
      <c r="E49" s="58" t="s">
        <v>25</v>
      </c>
      <c r="F49" s="58" t="s">
        <v>61</v>
      </c>
      <c r="G49" s="60" t="s">
        <v>121</v>
      </c>
      <c r="H49" s="114" t="s">
        <v>60</v>
      </c>
      <c r="I49" s="58">
        <v>45</v>
      </c>
      <c r="J49" s="61">
        <v>45381</v>
      </c>
      <c r="K49" s="62"/>
      <c r="L49" s="58">
        <f t="shared" si="7"/>
        <v>0</v>
      </c>
      <c r="M49" s="58"/>
      <c r="N49" s="63"/>
      <c r="O49" s="58">
        <v>244</v>
      </c>
      <c r="P49" s="58">
        <f t="shared" si="2"/>
        <v>0</v>
      </c>
      <c r="Q49" s="64">
        <f t="shared" si="8"/>
        <v>0</v>
      </c>
      <c r="R49" s="65" t="s">
        <v>13</v>
      </c>
      <c r="S49" s="58" t="s">
        <v>7</v>
      </c>
      <c r="T49" s="66">
        <v>45397</v>
      </c>
      <c r="U49" s="6" t="s">
        <v>86</v>
      </c>
    </row>
    <row r="50" spans="1:21" s="45" customFormat="1" x14ac:dyDescent="0.3">
      <c r="A50" s="31">
        <f t="shared" si="4"/>
        <v>49</v>
      </c>
      <c r="B50" s="31" t="s">
        <v>157</v>
      </c>
      <c r="C50" s="32">
        <v>45470</v>
      </c>
      <c r="D50" s="31" t="s">
        <v>24</v>
      </c>
      <c r="E50" s="31" t="s">
        <v>25</v>
      </c>
      <c r="F50" s="31" t="s">
        <v>68</v>
      </c>
      <c r="G50" s="33" t="s">
        <v>93</v>
      </c>
      <c r="H50" s="34" t="s">
        <v>107</v>
      </c>
      <c r="I50" s="31">
        <v>130</v>
      </c>
      <c r="J50" s="36">
        <v>45503</v>
      </c>
      <c r="K50" s="37"/>
      <c r="L50" s="31">
        <f t="shared" si="7"/>
        <v>0</v>
      </c>
      <c r="M50" s="31"/>
      <c r="N50" s="43">
        <v>0</v>
      </c>
      <c r="O50" s="31">
        <v>244</v>
      </c>
      <c r="P50" s="31">
        <f t="shared" si="2"/>
        <v>0</v>
      </c>
      <c r="Q50" s="44">
        <f t="shared" si="8"/>
        <v>0</v>
      </c>
      <c r="R50" s="39" t="s">
        <v>13</v>
      </c>
      <c r="S50" s="31" t="s">
        <v>6</v>
      </c>
      <c r="T50" s="40">
        <v>45474</v>
      </c>
      <c r="U50" s="1" t="s">
        <v>125</v>
      </c>
    </row>
    <row r="51" spans="1:21" s="45" customFormat="1" x14ac:dyDescent="0.3">
      <c r="A51" s="31">
        <f t="shared" si="4"/>
        <v>50</v>
      </c>
      <c r="B51" s="31" t="s">
        <v>157</v>
      </c>
      <c r="C51" s="32">
        <v>45470</v>
      </c>
      <c r="D51" s="31" t="s">
        <v>24</v>
      </c>
      <c r="E51" s="31" t="s">
        <v>25</v>
      </c>
      <c r="F51" s="31" t="s">
        <v>68</v>
      </c>
      <c r="G51" s="33" t="s">
        <v>94</v>
      </c>
      <c r="H51" s="34" t="s">
        <v>108</v>
      </c>
      <c r="I51" s="31">
        <v>265</v>
      </c>
      <c r="J51" s="36">
        <v>45503</v>
      </c>
      <c r="K51" s="37"/>
      <c r="L51" s="31">
        <f t="shared" si="7"/>
        <v>0</v>
      </c>
      <c r="M51" s="31"/>
      <c r="N51" s="43">
        <v>0</v>
      </c>
      <c r="O51" s="31">
        <v>244</v>
      </c>
      <c r="P51" s="31">
        <f t="shared" si="2"/>
        <v>0</v>
      </c>
      <c r="Q51" s="44">
        <f t="shared" si="8"/>
        <v>0</v>
      </c>
      <c r="R51" s="39" t="s">
        <v>13</v>
      </c>
      <c r="S51" s="31" t="s">
        <v>6</v>
      </c>
      <c r="T51" s="40">
        <v>45474</v>
      </c>
      <c r="U51" s="1" t="s">
        <v>127</v>
      </c>
    </row>
    <row r="52" spans="1:21" s="45" customFormat="1" x14ac:dyDescent="0.3">
      <c r="A52" s="31">
        <f t="shared" si="4"/>
        <v>51</v>
      </c>
      <c r="B52" s="31" t="s">
        <v>157</v>
      </c>
      <c r="C52" s="32">
        <v>45470</v>
      </c>
      <c r="D52" s="31" t="s">
        <v>24</v>
      </c>
      <c r="E52" s="31" t="s">
        <v>25</v>
      </c>
      <c r="F52" s="31" t="s">
        <v>68</v>
      </c>
      <c r="G52" s="33" t="s">
        <v>96</v>
      </c>
      <c r="H52" s="34" t="s">
        <v>106</v>
      </c>
      <c r="I52" s="31">
        <v>100</v>
      </c>
      <c r="J52" s="36">
        <v>45503</v>
      </c>
      <c r="K52" s="37"/>
      <c r="L52" s="31">
        <f t="shared" si="7"/>
        <v>0</v>
      </c>
      <c r="M52" s="31"/>
      <c r="N52" s="43">
        <v>0</v>
      </c>
      <c r="O52" s="31">
        <v>244</v>
      </c>
      <c r="P52" s="31">
        <f t="shared" si="2"/>
        <v>0</v>
      </c>
      <c r="Q52" s="44">
        <f t="shared" si="8"/>
        <v>0</v>
      </c>
      <c r="R52" s="39" t="s">
        <v>13</v>
      </c>
      <c r="S52" s="31" t="s">
        <v>6</v>
      </c>
      <c r="T52" s="40">
        <v>45474</v>
      </c>
      <c r="U52" s="1" t="s">
        <v>127</v>
      </c>
    </row>
    <row r="53" spans="1:21" s="45" customFormat="1" x14ac:dyDescent="0.3">
      <c r="A53" s="31">
        <f t="shared" si="4"/>
        <v>52</v>
      </c>
      <c r="B53" s="31" t="s">
        <v>157</v>
      </c>
      <c r="C53" s="32">
        <v>45470</v>
      </c>
      <c r="D53" s="31" t="s">
        <v>24</v>
      </c>
      <c r="E53" s="31" t="s">
        <v>25</v>
      </c>
      <c r="F53" s="31" t="s">
        <v>68</v>
      </c>
      <c r="G53" s="33" t="s">
        <v>98</v>
      </c>
      <c r="H53" s="34" t="s">
        <v>111</v>
      </c>
      <c r="I53" s="31">
        <v>120</v>
      </c>
      <c r="J53" s="36">
        <v>45503</v>
      </c>
      <c r="K53" s="37"/>
      <c r="L53" s="31">
        <f t="shared" si="7"/>
        <v>0</v>
      </c>
      <c r="M53" s="31"/>
      <c r="N53" s="43">
        <v>0</v>
      </c>
      <c r="O53" s="31">
        <v>244</v>
      </c>
      <c r="P53" s="31">
        <f t="shared" si="2"/>
        <v>0</v>
      </c>
      <c r="Q53" s="44">
        <f t="shared" si="8"/>
        <v>0</v>
      </c>
      <c r="R53" s="39" t="s">
        <v>13</v>
      </c>
      <c r="S53" s="31" t="s">
        <v>6</v>
      </c>
      <c r="T53" s="40">
        <v>45474</v>
      </c>
      <c r="U53" s="1" t="s">
        <v>127</v>
      </c>
    </row>
    <row r="54" spans="1:21" s="45" customFormat="1" x14ac:dyDescent="0.3">
      <c r="A54" s="31">
        <f t="shared" si="4"/>
        <v>53</v>
      </c>
      <c r="B54" s="31" t="s">
        <v>157</v>
      </c>
      <c r="C54" s="32">
        <v>45470</v>
      </c>
      <c r="D54" s="31" t="s">
        <v>24</v>
      </c>
      <c r="E54" s="31" t="s">
        <v>25</v>
      </c>
      <c r="F54" s="31" t="s">
        <v>68</v>
      </c>
      <c r="G54" s="33" t="s">
        <v>10</v>
      </c>
      <c r="H54" s="34" t="s">
        <v>111</v>
      </c>
      <c r="I54" s="31">
        <v>125</v>
      </c>
      <c r="J54" s="36">
        <v>45503</v>
      </c>
      <c r="K54" s="37"/>
      <c r="L54" s="31">
        <f t="shared" si="7"/>
        <v>0</v>
      </c>
      <c r="M54" s="31"/>
      <c r="N54" s="43">
        <v>0</v>
      </c>
      <c r="O54" s="31">
        <v>244</v>
      </c>
      <c r="P54" s="31">
        <f t="shared" si="2"/>
        <v>0</v>
      </c>
      <c r="Q54" s="44">
        <f t="shared" si="8"/>
        <v>0</v>
      </c>
      <c r="R54" s="39" t="s">
        <v>13</v>
      </c>
      <c r="S54" s="31" t="s">
        <v>6</v>
      </c>
      <c r="T54" s="40">
        <v>45474</v>
      </c>
      <c r="U54" s="1" t="s">
        <v>127</v>
      </c>
    </row>
    <row r="55" spans="1:21" s="45" customFormat="1" x14ac:dyDescent="0.3">
      <c r="A55" s="31">
        <f t="shared" si="4"/>
        <v>54</v>
      </c>
      <c r="B55" s="31" t="s">
        <v>157</v>
      </c>
      <c r="C55" s="32">
        <v>45470</v>
      </c>
      <c r="D55" s="31" t="s">
        <v>24</v>
      </c>
      <c r="E55" s="31" t="s">
        <v>25</v>
      </c>
      <c r="F55" s="31" t="s">
        <v>68</v>
      </c>
      <c r="G55" s="33" t="s">
        <v>101</v>
      </c>
      <c r="H55" s="34" t="s">
        <v>109</v>
      </c>
      <c r="I55" s="31">
        <v>180</v>
      </c>
      <c r="J55" s="36">
        <v>45503</v>
      </c>
      <c r="K55" s="37"/>
      <c r="L55" s="31">
        <f t="shared" si="7"/>
        <v>0</v>
      </c>
      <c r="M55" s="31"/>
      <c r="N55" s="43">
        <v>0</v>
      </c>
      <c r="O55" s="31">
        <v>244</v>
      </c>
      <c r="P55" s="31">
        <f t="shared" si="2"/>
        <v>0</v>
      </c>
      <c r="Q55" s="44">
        <f t="shared" si="8"/>
        <v>0</v>
      </c>
      <c r="R55" s="39" t="s">
        <v>13</v>
      </c>
      <c r="S55" s="31" t="s">
        <v>6</v>
      </c>
      <c r="T55" s="40">
        <v>45474</v>
      </c>
      <c r="U55" s="1" t="s">
        <v>127</v>
      </c>
    </row>
    <row r="56" spans="1:21" s="45" customFormat="1" x14ac:dyDescent="0.3">
      <c r="A56" s="31">
        <f t="shared" si="4"/>
        <v>55</v>
      </c>
      <c r="B56" s="31" t="s">
        <v>157</v>
      </c>
      <c r="C56" s="32">
        <v>45470</v>
      </c>
      <c r="D56" s="31" t="s">
        <v>24</v>
      </c>
      <c r="E56" s="31" t="s">
        <v>25</v>
      </c>
      <c r="F56" s="31" t="s">
        <v>68</v>
      </c>
      <c r="G56" s="33" t="s">
        <v>103</v>
      </c>
      <c r="H56" s="34" t="s">
        <v>110</v>
      </c>
      <c r="I56" s="31">
        <v>130</v>
      </c>
      <c r="J56" s="36">
        <v>45503</v>
      </c>
      <c r="K56" s="37"/>
      <c r="L56" s="31">
        <f t="shared" si="7"/>
        <v>0</v>
      </c>
      <c r="M56" s="31"/>
      <c r="N56" s="43">
        <v>0</v>
      </c>
      <c r="O56" s="31">
        <v>244</v>
      </c>
      <c r="P56" s="31">
        <f t="shared" si="2"/>
        <v>0</v>
      </c>
      <c r="Q56" s="44">
        <f t="shared" si="8"/>
        <v>0</v>
      </c>
      <c r="R56" s="39" t="s">
        <v>13</v>
      </c>
      <c r="S56" s="31" t="s">
        <v>6</v>
      </c>
      <c r="T56" s="40">
        <v>45474</v>
      </c>
      <c r="U56" s="1" t="s">
        <v>127</v>
      </c>
    </row>
    <row r="57" spans="1:21" ht="69.75" customHeight="1" x14ac:dyDescent="0.3">
      <c r="A57" s="47">
        <f t="shared" si="4"/>
        <v>56</v>
      </c>
      <c r="B57" s="47" t="s">
        <v>157</v>
      </c>
      <c r="C57" s="75">
        <v>45440</v>
      </c>
      <c r="D57" s="47" t="s">
        <v>24</v>
      </c>
      <c r="E57" s="47" t="s">
        <v>25</v>
      </c>
      <c r="F57" s="47" t="s">
        <v>34</v>
      </c>
      <c r="G57" s="113" t="s">
        <v>147</v>
      </c>
      <c r="H57" s="115" t="s">
        <v>149</v>
      </c>
      <c r="I57" s="47">
        <v>500</v>
      </c>
      <c r="J57" s="76">
        <v>45626</v>
      </c>
      <c r="K57" s="77"/>
      <c r="L57" s="47"/>
      <c r="M57" s="47"/>
      <c r="N57" s="82"/>
      <c r="O57" s="47"/>
      <c r="P57" s="47"/>
      <c r="Q57" s="11">
        <f t="shared" si="8"/>
        <v>0</v>
      </c>
      <c r="R57" s="78" t="s">
        <v>90</v>
      </c>
      <c r="S57" s="47" t="s">
        <v>7</v>
      </c>
      <c r="T57" s="83"/>
      <c r="U57" s="13" t="s">
        <v>148</v>
      </c>
    </row>
    <row r="58" spans="1:21" s="45" customFormat="1" ht="27.6" x14ac:dyDescent="0.3">
      <c r="A58" s="47">
        <f t="shared" si="4"/>
        <v>57</v>
      </c>
      <c r="B58" s="47" t="s">
        <v>157</v>
      </c>
      <c r="C58" s="75">
        <v>45470</v>
      </c>
      <c r="D58" s="47" t="s">
        <v>24</v>
      </c>
      <c r="E58" s="47" t="s">
        <v>25</v>
      </c>
      <c r="F58" s="47" t="s">
        <v>68</v>
      </c>
      <c r="G58" s="47" t="s">
        <v>151</v>
      </c>
      <c r="H58" s="8" t="s">
        <v>69</v>
      </c>
      <c r="I58" s="9">
        <v>500</v>
      </c>
      <c r="J58" s="76">
        <v>45503</v>
      </c>
      <c r="K58" s="77"/>
      <c r="L58" s="9"/>
      <c r="M58" s="9"/>
      <c r="N58" s="10"/>
      <c r="O58" s="9"/>
      <c r="P58" s="9"/>
      <c r="Q58" s="11"/>
      <c r="R58" s="78" t="s">
        <v>181</v>
      </c>
      <c r="S58" s="47" t="s">
        <v>7</v>
      </c>
      <c r="T58" s="76"/>
      <c r="U58" s="12" t="s">
        <v>152</v>
      </c>
    </row>
    <row r="59" spans="1:21" s="45" customFormat="1" x14ac:dyDescent="0.3">
      <c r="A59" s="67">
        <f t="shared" si="4"/>
        <v>58</v>
      </c>
      <c r="B59" s="67" t="s">
        <v>157</v>
      </c>
      <c r="C59" s="68">
        <v>45470</v>
      </c>
      <c r="D59" s="67" t="s">
        <v>24</v>
      </c>
      <c r="E59" s="67" t="s">
        <v>25</v>
      </c>
      <c r="F59" s="67" t="s">
        <v>68</v>
      </c>
      <c r="G59" s="79" t="s">
        <v>102</v>
      </c>
      <c r="H59" s="84" t="s">
        <v>113</v>
      </c>
      <c r="I59" s="67">
        <v>200</v>
      </c>
      <c r="J59" s="70">
        <v>45503</v>
      </c>
      <c r="K59" s="71"/>
      <c r="L59" s="67"/>
      <c r="M59" s="67"/>
      <c r="N59" s="72"/>
      <c r="O59" s="67"/>
      <c r="P59" s="67"/>
      <c r="Q59" s="23">
        <f>N59*O59</f>
        <v>0</v>
      </c>
      <c r="R59" s="73" t="s">
        <v>13</v>
      </c>
      <c r="S59" s="67" t="s">
        <v>7</v>
      </c>
      <c r="T59" s="74">
        <v>45505</v>
      </c>
      <c r="U59" s="7" t="s">
        <v>129</v>
      </c>
    </row>
    <row r="60" spans="1:21" s="45" customFormat="1" x14ac:dyDescent="0.3">
      <c r="A60" s="47">
        <f t="shared" si="4"/>
        <v>59</v>
      </c>
      <c r="B60" s="47" t="s">
        <v>157</v>
      </c>
      <c r="C60" s="75">
        <v>45470</v>
      </c>
      <c r="D60" s="47" t="s">
        <v>24</v>
      </c>
      <c r="E60" s="47" t="s">
        <v>25</v>
      </c>
      <c r="F60" s="47" t="s">
        <v>68</v>
      </c>
      <c r="G60" s="113" t="s">
        <v>91</v>
      </c>
      <c r="H60" s="80" t="s">
        <v>105</v>
      </c>
      <c r="I60" s="47">
        <v>118</v>
      </c>
      <c r="J60" s="76">
        <v>45503</v>
      </c>
      <c r="K60" s="77"/>
      <c r="L60" s="47"/>
      <c r="M60" s="47"/>
      <c r="N60" s="82"/>
      <c r="O60" s="47"/>
      <c r="P60" s="47"/>
      <c r="Q60" s="11">
        <f>N60*O60</f>
        <v>0</v>
      </c>
      <c r="R60" s="78" t="s">
        <v>13</v>
      </c>
      <c r="S60" s="47" t="s">
        <v>7</v>
      </c>
      <c r="T60" s="83"/>
      <c r="U60" s="13" t="s">
        <v>146</v>
      </c>
    </row>
    <row r="61" spans="1:21" s="45" customFormat="1" x14ac:dyDescent="0.3">
      <c r="A61" s="67">
        <f t="shared" si="4"/>
        <v>60</v>
      </c>
      <c r="B61" s="67" t="s">
        <v>157</v>
      </c>
      <c r="C61" s="68">
        <v>45470</v>
      </c>
      <c r="D61" s="67" t="s">
        <v>24</v>
      </c>
      <c r="E61" s="67" t="s">
        <v>25</v>
      </c>
      <c r="F61" s="67" t="s">
        <v>68</v>
      </c>
      <c r="G61" s="60" t="s">
        <v>95</v>
      </c>
      <c r="H61" s="84" t="s">
        <v>109</v>
      </c>
      <c r="I61" s="67">
        <v>105</v>
      </c>
      <c r="J61" s="70">
        <v>45503</v>
      </c>
      <c r="K61" s="71"/>
      <c r="L61" s="67"/>
      <c r="M61" s="67"/>
      <c r="N61" s="72"/>
      <c r="O61" s="67"/>
      <c r="P61" s="67"/>
      <c r="Q61" s="23">
        <f>N61*O61</f>
        <v>0</v>
      </c>
      <c r="R61" s="73" t="s">
        <v>13</v>
      </c>
      <c r="S61" s="67" t="s">
        <v>7</v>
      </c>
      <c r="T61" s="74">
        <v>45505</v>
      </c>
      <c r="U61" s="7" t="s">
        <v>124</v>
      </c>
    </row>
    <row r="62" spans="1:21" s="45" customFormat="1" x14ac:dyDescent="0.3">
      <c r="A62" s="47">
        <f t="shared" si="4"/>
        <v>61</v>
      </c>
      <c r="B62" s="47" t="s">
        <v>157</v>
      </c>
      <c r="C62" s="75">
        <v>45470</v>
      </c>
      <c r="D62" s="47" t="s">
        <v>24</v>
      </c>
      <c r="E62" s="47" t="s">
        <v>25</v>
      </c>
      <c r="F62" s="47" t="s">
        <v>68</v>
      </c>
      <c r="G62" s="113" t="s">
        <v>92</v>
      </c>
      <c r="H62" s="80" t="s">
        <v>106</v>
      </c>
      <c r="I62" s="47">
        <v>100</v>
      </c>
      <c r="J62" s="76">
        <v>45503</v>
      </c>
      <c r="K62" s="77"/>
      <c r="L62" s="47"/>
      <c r="M62" s="47"/>
      <c r="N62" s="82"/>
      <c r="O62" s="47"/>
      <c r="P62" s="47"/>
      <c r="Q62" s="11">
        <f>N62*O62</f>
        <v>0</v>
      </c>
      <c r="R62" s="78" t="s">
        <v>13</v>
      </c>
      <c r="S62" s="47" t="s">
        <v>7</v>
      </c>
      <c r="T62" s="83"/>
      <c r="U62" s="13" t="s">
        <v>126</v>
      </c>
    </row>
    <row r="63" spans="1:21" ht="41.4" x14ac:dyDescent="0.3">
      <c r="A63" s="47">
        <f t="shared" si="4"/>
        <v>62</v>
      </c>
      <c r="B63" s="47" t="s">
        <v>157</v>
      </c>
      <c r="C63" s="85">
        <v>45148</v>
      </c>
      <c r="D63" s="81" t="s">
        <v>24</v>
      </c>
      <c r="E63" s="81" t="s">
        <v>25</v>
      </c>
      <c r="F63" s="81" t="s">
        <v>26</v>
      </c>
      <c r="G63" s="86" t="s">
        <v>88</v>
      </c>
      <c r="H63" s="14" t="s">
        <v>57</v>
      </c>
      <c r="I63" s="15">
        <v>750</v>
      </c>
      <c r="J63" s="76">
        <v>45595</v>
      </c>
      <c r="K63" s="77"/>
      <c r="L63" s="15"/>
      <c r="M63" s="15"/>
      <c r="N63" s="16"/>
      <c r="O63" s="15"/>
      <c r="P63" s="15"/>
      <c r="Q63" s="17">
        <f t="shared" ref="Q63:Q68" si="9">N63*O63</f>
        <v>0</v>
      </c>
      <c r="R63" s="87" t="s">
        <v>82</v>
      </c>
      <c r="S63" s="81" t="s">
        <v>7</v>
      </c>
      <c r="T63" s="88"/>
      <c r="U63" s="18" t="s">
        <v>81</v>
      </c>
    </row>
    <row r="64" spans="1:21" ht="26.25" customHeight="1" x14ac:dyDescent="0.3">
      <c r="A64" s="86">
        <f t="shared" si="4"/>
        <v>63</v>
      </c>
      <c r="B64" s="86" t="s">
        <v>157</v>
      </c>
      <c r="C64" s="85">
        <v>45148</v>
      </c>
      <c r="D64" s="81" t="s">
        <v>24</v>
      </c>
      <c r="E64" s="81" t="s">
        <v>25</v>
      </c>
      <c r="F64" s="81" t="s">
        <v>26</v>
      </c>
      <c r="G64" s="86" t="s">
        <v>155</v>
      </c>
      <c r="H64" s="14" t="s">
        <v>66</v>
      </c>
      <c r="I64" s="15">
        <v>100</v>
      </c>
      <c r="J64" s="88"/>
      <c r="K64" s="89"/>
      <c r="L64" s="15"/>
      <c r="M64" s="15"/>
      <c r="N64" s="16"/>
      <c r="O64" s="15"/>
      <c r="P64" s="15"/>
      <c r="Q64" s="17">
        <f t="shared" si="9"/>
        <v>0</v>
      </c>
      <c r="R64" s="87" t="s">
        <v>13</v>
      </c>
      <c r="S64" s="81" t="s">
        <v>7</v>
      </c>
      <c r="T64" s="88"/>
      <c r="U64" s="19" t="s">
        <v>80</v>
      </c>
    </row>
    <row r="65" spans="1:21" x14ac:dyDescent="0.3">
      <c r="A65" s="86">
        <f t="shared" si="4"/>
        <v>64</v>
      </c>
      <c r="B65" s="86" t="s">
        <v>157</v>
      </c>
      <c r="C65" s="85">
        <v>45148</v>
      </c>
      <c r="D65" s="81" t="s">
        <v>24</v>
      </c>
      <c r="E65" s="81" t="s">
        <v>25</v>
      </c>
      <c r="F65" s="81" t="s">
        <v>17</v>
      </c>
      <c r="G65" s="86" t="s">
        <v>87</v>
      </c>
      <c r="H65" s="14" t="s">
        <v>18</v>
      </c>
      <c r="I65" s="15">
        <v>200</v>
      </c>
      <c r="J65" s="88"/>
      <c r="K65" s="89"/>
      <c r="L65" s="15"/>
      <c r="M65" s="15"/>
      <c r="N65" s="16"/>
      <c r="O65" s="15"/>
      <c r="P65" s="15"/>
      <c r="Q65" s="17">
        <f t="shared" si="9"/>
        <v>0</v>
      </c>
      <c r="R65" s="87" t="s">
        <v>13</v>
      </c>
      <c r="S65" s="81" t="s">
        <v>7</v>
      </c>
      <c r="T65" s="88"/>
      <c r="U65" s="19" t="s">
        <v>80</v>
      </c>
    </row>
    <row r="66" spans="1:21" ht="41.4" x14ac:dyDescent="0.3">
      <c r="A66" s="67">
        <f t="shared" si="4"/>
        <v>65</v>
      </c>
      <c r="B66" s="67" t="s">
        <v>157</v>
      </c>
      <c r="C66" s="68">
        <v>45344</v>
      </c>
      <c r="D66" s="67" t="s">
        <v>24</v>
      </c>
      <c r="E66" s="67" t="s">
        <v>25</v>
      </c>
      <c r="F66" s="67" t="s">
        <v>45</v>
      </c>
      <c r="G66" s="67" t="s">
        <v>48</v>
      </c>
      <c r="H66" s="69" t="s">
        <v>49</v>
      </c>
      <c r="I66" s="20">
        <v>50</v>
      </c>
      <c r="J66" s="70">
        <v>45458</v>
      </c>
      <c r="K66" s="71"/>
      <c r="L66" s="20"/>
      <c r="M66" s="20"/>
      <c r="N66" s="72"/>
      <c r="O66" s="67"/>
      <c r="P66" s="67"/>
      <c r="Q66" s="23">
        <f t="shared" si="9"/>
        <v>0</v>
      </c>
      <c r="R66" s="73" t="s">
        <v>13</v>
      </c>
      <c r="S66" s="67" t="s">
        <v>7</v>
      </c>
      <c r="T66" s="90"/>
      <c r="U66" s="7" t="s">
        <v>84</v>
      </c>
    </row>
    <row r="67" spans="1:21" ht="55.2" x14ac:dyDescent="0.3">
      <c r="A67" s="67">
        <f t="shared" si="4"/>
        <v>66</v>
      </c>
      <c r="B67" s="67" t="s">
        <v>157</v>
      </c>
      <c r="C67" s="68">
        <v>45345</v>
      </c>
      <c r="D67" s="67" t="s">
        <v>24</v>
      </c>
      <c r="E67" s="67" t="s">
        <v>25</v>
      </c>
      <c r="F67" s="67" t="s">
        <v>45</v>
      </c>
      <c r="G67" s="67" t="s">
        <v>8</v>
      </c>
      <c r="H67" s="69" t="s">
        <v>50</v>
      </c>
      <c r="I67" s="20">
        <v>50</v>
      </c>
      <c r="J67" s="70">
        <v>45458</v>
      </c>
      <c r="K67" s="71"/>
      <c r="L67" s="20"/>
      <c r="M67" s="20"/>
      <c r="N67" s="72"/>
      <c r="O67" s="67"/>
      <c r="P67" s="67"/>
      <c r="Q67" s="23">
        <f t="shared" si="9"/>
        <v>0</v>
      </c>
      <c r="R67" s="73" t="s">
        <v>13</v>
      </c>
      <c r="S67" s="67" t="s">
        <v>7</v>
      </c>
      <c r="T67" s="67"/>
      <c r="U67" s="7" t="s">
        <v>85</v>
      </c>
    </row>
    <row r="68" spans="1:21" ht="41.4" x14ac:dyDescent="0.3">
      <c r="A68" s="67">
        <f t="shared" si="4"/>
        <v>67</v>
      </c>
      <c r="B68" s="67" t="s">
        <v>157</v>
      </c>
      <c r="C68" s="68">
        <v>45345</v>
      </c>
      <c r="D68" s="67" t="s">
        <v>24</v>
      </c>
      <c r="E68" s="67" t="s">
        <v>25</v>
      </c>
      <c r="F68" s="67" t="s">
        <v>45</v>
      </c>
      <c r="G68" s="67" t="s">
        <v>51</v>
      </c>
      <c r="H68" s="69" t="s">
        <v>52</v>
      </c>
      <c r="I68" s="20">
        <v>50</v>
      </c>
      <c r="J68" s="70">
        <v>45458</v>
      </c>
      <c r="K68" s="71"/>
      <c r="L68" s="20"/>
      <c r="M68" s="20"/>
      <c r="N68" s="72"/>
      <c r="O68" s="67"/>
      <c r="P68" s="67"/>
      <c r="Q68" s="23">
        <f t="shared" si="9"/>
        <v>0</v>
      </c>
      <c r="R68" s="73" t="s">
        <v>13</v>
      </c>
      <c r="S68" s="67" t="s">
        <v>7</v>
      </c>
      <c r="T68" s="67"/>
      <c r="U68" s="7" t="s">
        <v>79</v>
      </c>
    </row>
    <row r="69" spans="1:21" ht="27.6" x14ac:dyDescent="0.3">
      <c r="A69" s="67">
        <f t="shared" si="4"/>
        <v>68</v>
      </c>
      <c r="B69" s="67" t="s">
        <v>157</v>
      </c>
      <c r="C69" s="68">
        <v>45148</v>
      </c>
      <c r="D69" s="67" t="s">
        <v>24</v>
      </c>
      <c r="E69" s="67" t="s">
        <v>25</v>
      </c>
      <c r="F69" s="67" t="s">
        <v>26</v>
      </c>
      <c r="G69" s="67" t="s">
        <v>89</v>
      </c>
      <c r="H69" s="21" t="s">
        <v>56</v>
      </c>
      <c r="I69" s="20">
        <v>1000</v>
      </c>
      <c r="J69" s="70">
        <v>45746</v>
      </c>
      <c r="K69" s="71"/>
      <c r="L69" s="20"/>
      <c r="M69" s="20"/>
      <c r="N69" s="22"/>
      <c r="O69" s="20"/>
      <c r="P69" s="20"/>
      <c r="Q69" s="23">
        <f>N69*O69</f>
        <v>0</v>
      </c>
      <c r="R69" s="73" t="s">
        <v>65</v>
      </c>
      <c r="S69" s="67" t="s">
        <v>7</v>
      </c>
      <c r="T69" s="70"/>
      <c r="U69" s="7" t="s">
        <v>150</v>
      </c>
    </row>
    <row r="70" spans="1:21" ht="14.4" x14ac:dyDescent="0.3">
      <c r="A70" s="47">
        <f t="shared" si="4"/>
        <v>69</v>
      </c>
      <c r="B70" s="47" t="s">
        <v>158</v>
      </c>
      <c r="C70" s="91">
        <v>45467</v>
      </c>
      <c r="D70" s="47" t="s">
        <v>24</v>
      </c>
      <c r="E70" s="47" t="s">
        <v>25</v>
      </c>
      <c r="F70" s="108" t="s">
        <v>178</v>
      </c>
      <c r="G70" s="81" t="s">
        <v>174</v>
      </c>
      <c r="H70" s="92" t="s">
        <v>182</v>
      </c>
      <c r="I70" s="9">
        <v>1700</v>
      </c>
      <c r="J70" s="76">
        <v>45595</v>
      </c>
      <c r="K70" s="77"/>
      <c r="L70" s="9"/>
      <c r="M70" s="9"/>
      <c r="N70" s="10"/>
      <c r="O70" s="9"/>
      <c r="P70" s="9"/>
      <c r="Q70" s="11"/>
      <c r="R70" s="78"/>
      <c r="S70" s="47" t="s">
        <v>7</v>
      </c>
      <c r="T70" s="76"/>
      <c r="U70" s="13" t="s">
        <v>175</v>
      </c>
    </row>
    <row r="71" spans="1:21" s="45" customFormat="1" ht="41.4" x14ac:dyDescent="0.3">
      <c r="A71" s="67">
        <f t="shared" si="4"/>
        <v>70</v>
      </c>
      <c r="B71" s="67" t="s">
        <v>158</v>
      </c>
      <c r="C71" s="110">
        <v>45528</v>
      </c>
      <c r="D71" s="67" t="s">
        <v>24</v>
      </c>
      <c r="E71" s="67" t="s">
        <v>25</v>
      </c>
      <c r="F71" s="111" t="s">
        <v>178</v>
      </c>
      <c r="G71" s="112" t="s">
        <v>122</v>
      </c>
      <c r="H71" s="21" t="s">
        <v>167</v>
      </c>
      <c r="I71" s="20">
        <v>400</v>
      </c>
      <c r="J71" s="70">
        <v>45580</v>
      </c>
      <c r="K71" s="71"/>
      <c r="L71" s="20"/>
      <c r="M71" s="20"/>
      <c r="N71" s="22"/>
      <c r="O71" s="20"/>
      <c r="P71" s="20"/>
      <c r="Q71" s="23"/>
      <c r="R71" s="73" t="s">
        <v>180</v>
      </c>
      <c r="S71" s="67" t="s">
        <v>7</v>
      </c>
      <c r="T71" s="70"/>
      <c r="U71" s="7" t="s">
        <v>176</v>
      </c>
    </row>
    <row r="72" spans="1:21" s="45" customFormat="1" ht="41.4" x14ac:dyDescent="0.3">
      <c r="A72" s="47">
        <f t="shared" ref="A72:A77" si="10">1+A71</f>
        <v>71</v>
      </c>
      <c r="B72" s="47" t="s">
        <v>158</v>
      </c>
      <c r="C72" s="93">
        <v>44896</v>
      </c>
      <c r="D72" s="47" t="s">
        <v>24</v>
      </c>
      <c r="E72" s="47" t="s">
        <v>25</v>
      </c>
      <c r="F72" s="108" t="s">
        <v>178</v>
      </c>
      <c r="G72" s="107" t="s">
        <v>160</v>
      </c>
      <c r="H72" s="94" t="s">
        <v>168</v>
      </c>
      <c r="I72" s="9">
        <v>370</v>
      </c>
      <c r="J72" s="76">
        <v>45580</v>
      </c>
      <c r="K72" s="77"/>
      <c r="L72" s="9"/>
      <c r="M72" s="9"/>
      <c r="N72" s="10"/>
      <c r="O72" s="9"/>
      <c r="P72" s="9"/>
      <c r="Q72" s="11"/>
      <c r="R72" s="87" t="s">
        <v>180</v>
      </c>
      <c r="S72" s="47" t="s">
        <v>7</v>
      </c>
      <c r="T72" s="76"/>
      <c r="U72" s="13" t="s">
        <v>176</v>
      </c>
    </row>
    <row r="73" spans="1:21" s="45" customFormat="1" ht="41.4" x14ac:dyDescent="0.3">
      <c r="A73" s="47">
        <f t="shared" ref="A73" si="11">1+A72</f>
        <v>72</v>
      </c>
      <c r="B73" s="47" t="s">
        <v>158</v>
      </c>
      <c r="C73" s="93">
        <v>44896</v>
      </c>
      <c r="D73" s="47" t="s">
        <v>24</v>
      </c>
      <c r="E73" s="47" t="s">
        <v>25</v>
      </c>
      <c r="F73" s="108" t="s">
        <v>178</v>
      </c>
      <c r="G73" s="107" t="s">
        <v>166</v>
      </c>
      <c r="H73" s="94" t="s">
        <v>173</v>
      </c>
      <c r="I73" s="9">
        <v>285</v>
      </c>
      <c r="J73" s="76">
        <v>45580</v>
      </c>
      <c r="K73" s="77"/>
      <c r="L73" s="9"/>
      <c r="M73" s="9"/>
      <c r="N73" s="10"/>
      <c r="O73" s="9"/>
      <c r="P73" s="9"/>
      <c r="Q73" s="11"/>
      <c r="R73" s="87" t="s">
        <v>180</v>
      </c>
      <c r="S73" s="47" t="s">
        <v>7</v>
      </c>
      <c r="T73" s="76"/>
      <c r="U73" s="13" t="s">
        <v>176</v>
      </c>
    </row>
    <row r="74" spans="1:21" s="45" customFormat="1" ht="41.4" x14ac:dyDescent="0.3">
      <c r="A74" s="47">
        <f>1+A78</f>
        <v>76</v>
      </c>
      <c r="B74" s="47" t="s">
        <v>158</v>
      </c>
      <c r="C74" s="93">
        <v>44896</v>
      </c>
      <c r="D74" s="47" t="s">
        <v>24</v>
      </c>
      <c r="E74" s="47" t="s">
        <v>25</v>
      </c>
      <c r="F74" s="108" t="s">
        <v>178</v>
      </c>
      <c r="G74" s="107" t="s">
        <v>165</v>
      </c>
      <c r="H74" s="94" t="s">
        <v>172</v>
      </c>
      <c r="I74" s="9">
        <v>170</v>
      </c>
      <c r="J74" s="76">
        <v>45580</v>
      </c>
      <c r="K74" s="77"/>
      <c r="L74" s="9"/>
      <c r="M74" s="9"/>
      <c r="N74" s="10"/>
      <c r="O74" s="9"/>
      <c r="P74" s="9"/>
      <c r="Q74" s="11"/>
      <c r="R74" s="87" t="s">
        <v>180</v>
      </c>
      <c r="S74" s="47" t="s">
        <v>7</v>
      </c>
      <c r="T74" s="76"/>
      <c r="U74" s="13" t="s">
        <v>176</v>
      </c>
    </row>
    <row r="75" spans="1:21" s="45" customFormat="1" ht="41.4" x14ac:dyDescent="0.3">
      <c r="A75" s="47">
        <f>1+A77</f>
        <v>74</v>
      </c>
      <c r="B75" s="47" t="s">
        <v>158</v>
      </c>
      <c r="C75" s="93">
        <v>44896</v>
      </c>
      <c r="D75" s="47" t="s">
        <v>24</v>
      </c>
      <c r="E75" s="47" t="s">
        <v>25</v>
      </c>
      <c r="F75" s="108" t="s">
        <v>178</v>
      </c>
      <c r="G75" s="107" t="s">
        <v>163</v>
      </c>
      <c r="H75" s="94" t="s">
        <v>170</v>
      </c>
      <c r="I75" s="9">
        <v>120</v>
      </c>
      <c r="J75" s="76">
        <v>45580</v>
      </c>
      <c r="K75" s="77"/>
      <c r="L75" s="9"/>
      <c r="M75" s="9"/>
      <c r="N75" s="10"/>
      <c r="O75" s="9"/>
      <c r="P75" s="9"/>
      <c r="Q75" s="11"/>
      <c r="R75" s="87" t="s">
        <v>180</v>
      </c>
      <c r="S75" s="47" t="s">
        <v>7</v>
      </c>
      <c r="T75" s="76"/>
      <c r="U75" s="13" t="s">
        <v>176</v>
      </c>
    </row>
    <row r="76" spans="1:21" s="45" customFormat="1" ht="41.4" x14ac:dyDescent="0.3">
      <c r="A76" s="47">
        <f>1+A72</f>
        <v>72</v>
      </c>
      <c r="B76" s="47" t="s">
        <v>158</v>
      </c>
      <c r="C76" s="93">
        <v>44896</v>
      </c>
      <c r="D76" s="47" t="s">
        <v>24</v>
      </c>
      <c r="E76" s="47" t="s">
        <v>25</v>
      </c>
      <c r="F76" s="108" t="s">
        <v>178</v>
      </c>
      <c r="G76" s="107" t="s">
        <v>161</v>
      </c>
      <c r="H76" s="94" t="s">
        <v>169</v>
      </c>
      <c r="I76" s="9">
        <v>100</v>
      </c>
      <c r="J76" s="76">
        <v>45595</v>
      </c>
      <c r="K76" s="77"/>
      <c r="L76" s="9"/>
      <c r="M76" s="9"/>
      <c r="N76" s="10"/>
      <c r="O76" s="9"/>
      <c r="P76" s="9"/>
      <c r="Q76" s="11"/>
      <c r="R76" s="87" t="s">
        <v>180</v>
      </c>
      <c r="S76" s="47" t="s">
        <v>7</v>
      </c>
      <c r="T76" s="76"/>
      <c r="U76" s="13" t="s">
        <v>176</v>
      </c>
    </row>
    <row r="77" spans="1:21" s="45" customFormat="1" ht="41.4" x14ac:dyDescent="0.3">
      <c r="A77" s="47">
        <f t="shared" si="10"/>
        <v>73</v>
      </c>
      <c r="B77" s="47" t="s">
        <v>158</v>
      </c>
      <c r="C77" s="93">
        <v>44896</v>
      </c>
      <c r="D77" s="47" t="s">
        <v>24</v>
      </c>
      <c r="E77" s="47" t="s">
        <v>25</v>
      </c>
      <c r="F77" s="108" t="s">
        <v>178</v>
      </c>
      <c r="G77" s="107" t="s">
        <v>162</v>
      </c>
      <c r="H77" s="94" t="s">
        <v>169</v>
      </c>
      <c r="I77" s="9">
        <v>100</v>
      </c>
      <c r="J77" s="76">
        <v>45595</v>
      </c>
      <c r="K77" s="77"/>
      <c r="L77" s="9"/>
      <c r="M77" s="9"/>
      <c r="N77" s="10"/>
      <c r="O77" s="9"/>
      <c r="P77" s="9"/>
      <c r="Q77" s="11"/>
      <c r="R77" s="87" t="s">
        <v>180</v>
      </c>
      <c r="S77" s="47" t="s">
        <v>7</v>
      </c>
      <c r="T77" s="76"/>
      <c r="U77" s="13" t="s">
        <v>176</v>
      </c>
    </row>
    <row r="78" spans="1:21" s="45" customFormat="1" ht="41.4" x14ac:dyDescent="0.3">
      <c r="A78" s="47">
        <f>1+A75</f>
        <v>75</v>
      </c>
      <c r="B78" s="47" t="s">
        <v>158</v>
      </c>
      <c r="C78" s="93">
        <v>44896</v>
      </c>
      <c r="D78" s="47" t="s">
        <v>24</v>
      </c>
      <c r="E78" s="47" t="s">
        <v>25</v>
      </c>
      <c r="F78" s="108" t="s">
        <v>178</v>
      </c>
      <c r="G78" s="107" t="s">
        <v>164</v>
      </c>
      <c r="H78" s="94" t="s">
        <v>171</v>
      </c>
      <c r="I78" s="9">
        <v>100</v>
      </c>
      <c r="J78" s="76">
        <v>45595</v>
      </c>
      <c r="K78" s="77"/>
      <c r="L78" s="9"/>
      <c r="M78" s="9"/>
      <c r="N78" s="10"/>
      <c r="O78" s="9"/>
      <c r="P78" s="9"/>
      <c r="Q78" s="11"/>
      <c r="R78" s="87" t="s">
        <v>180</v>
      </c>
      <c r="S78" s="47" t="s">
        <v>7</v>
      </c>
      <c r="T78" s="76"/>
      <c r="U78" s="13" t="s">
        <v>176</v>
      </c>
    </row>
    <row r="79" spans="1:21" x14ac:dyDescent="0.3">
      <c r="I79" s="96">
        <f>SUM(I2:I78)</f>
        <v>11819</v>
      </c>
      <c r="L79" s="96">
        <f>SUM(L2:L78)</f>
        <v>0</v>
      </c>
      <c r="M79" s="96"/>
      <c r="N79" s="96">
        <f>SUM(N2:N78)</f>
        <v>2337.0333716827058</v>
      </c>
      <c r="O79" s="97"/>
      <c r="P79" s="96">
        <f>SUM(P2:P78)</f>
        <v>853017.18066418765</v>
      </c>
      <c r="Q79" s="96">
        <f>SUM(Q2:Q78)</f>
        <v>570236.14269058045</v>
      </c>
    </row>
    <row r="80" spans="1:21" x14ac:dyDescent="0.3">
      <c r="I80" s="98"/>
      <c r="L80" s="98"/>
      <c r="M80" s="98"/>
      <c r="N80" s="98"/>
      <c r="O80" s="98"/>
      <c r="P80" s="98"/>
      <c r="Q80" s="98"/>
    </row>
    <row r="81" spans="1:21" x14ac:dyDescent="0.3">
      <c r="I81" s="98"/>
      <c r="L81" s="98"/>
      <c r="M81" s="98"/>
      <c r="N81" s="98"/>
      <c r="O81" s="98"/>
      <c r="P81" s="98"/>
      <c r="Q81" s="98"/>
    </row>
    <row r="82" spans="1:21" x14ac:dyDescent="0.3">
      <c r="A82" s="136" t="s">
        <v>159</v>
      </c>
      <c r="B82" s="136"/>
      <c r="I82" s="98"/>
      <c r="L82" s="98"/>
      <c r="M82" s="98"/>
      <c r="N82" s="98"/>
      <c r="O82" s="98"/>
      <c r="P82" s="98"/>
      <c r="Q82" s="98"/>
    </row>
    <row r="83" spans="1:21" ht="69" x14ac:dyDescent="0.3">
      <c r="A83" s="99">
        <v>1</v>
      </c>
      <c r="B83" s="99" t="s">
        <v>157</v>
      </c>
      <c r="C83" s="100">
        <v>45338</v>
      </c>
      <c r="D83" s="99" t="s">
        <v>24</v>
      </c>
      <c r="E83" s="99" t="s">
        <v>25</v>
      </c>
      <c r="F83" s="99" t="s">
        <v>34</v>
      </c>
      <c r="G83" s="99" t="s">
        <v>37</v>
      </c>
      <c r="H83" s="24" t="s">
        <v>36</v>
      </c>
      <c r="I83" s="25">
        <v>50</v>
      </c>
      <c r="J83" s="101">
        <v>45351</v>
      </c>
      <c r="K83" s="102"/>
      <c r="L83" s="25">
        <f t="shared" ref="L83" si="12">I83*K83</f>
        <v>0</v>
      </c>
      <c r="M83" s="25"/>
      <c r="N83" s="103"/>
      <c r="O83" s="99">
        <v>244</v>
      </c>
      <c r="P83" s="99"/>
      <c r="Q83" s="104">
        <f t="shared" ref="Q83" si="13">N83*O83</f>
        <v>0</v>
      </c>
      <c r="R83" s="105" t="s">
        <v>13</v>
      </c>
      <c r="S83" s="99" t="s">
        <v>7</v>
      </c>
      <c r="T83" s="99"/>
      <c r="U83" s="26" t="s">
        <v>153</v>
      </c>
    </row>
  </sheetData>
  <autoFilter ref="A1:T79" xr:uid="{3B70D67F-552F-4AFD-84E5-61125AEB5A4D}"/>
  <mergeCells count="1">
    <mergeCell ref="A82:B82"/>
  </mergeCells>
  <phoneticPr fontId="2" type="noConversion"/>
  <pageMargins left="0.7" right="0.7" top="0.75" bottom="0.75" header="0.3" footer="0.3"/>
  <pageSetup scale="3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2FA66096D03B9346A3D603D6E3096F03" ma:contentTypeVersion="9" ma:contentTypeDescription="Shell Document Content Type" ma:contentTypeScope="" ma:versionID="ff0f3668636e65c4e5725fbd3a256807">
  <xsd:schema xmlns:xsd="http://www.w3.org/2001/XMLSchema" xmlns:xs="http://www.w3.org/2001/XMLSchema" xmlns:p="http://schemas.microsoft.com/office/2006/metadata/properties" xmlns:ns1="http://schemas.microsoft.com/sharepoint/v3" xmlns:ns2="050dd0d4-1a0f-4f0a-88f4-497e90f8b992" xmlns:ns3="11a4eb3c-daa4-45d6-95d3-cc67f4a19bb5" targetNamespace="http://schemas.microsoft.com/office/2006/metadata/properties" ma:root="true" ma:fieldsID="80f8fcc6afd3cbc58f1c2549334a8d9f" ns1:_="" ns2:_="" ns3:_="">
    <xsd:import namespace="http://schemas.microsoft.com/sharepoint/v3"/>
    <xsd:import namespace="050dd0d4-1a0f-4f0a-88f4-497e90f8b992"/>
    <xsd:import namespace="11a4eb3c-daa4-45d6-95d3-cc67f4a19bb5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default="1;#Confidential|e4bc29b2-6e76-48cc-b090-8b544c0802ae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dd0d4-1a0f-4f0a-88f4-497e90f8b992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b3a807e8-fd72-4e63-83a9-0d740856b74a}" ma:internalName="TaxCatchAll" ma:showField="CatchAllData" ma:web="050dd0d4-1a0f-4f0a-88f4-497e90f8b9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3a807e8-fd72-4e63-83a9-0d740856b74a}" ma:internalName="TaxCatchAllLabel" ma:readOnly="true" ma:showField="CatchAllDataLabel" ma:web="050dd0d4-1a0f-4f0a-88f4-497e90f8b9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4eb3c-daa4-45d6-95d3-cc67f4a19b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e4bc29b2-6e76-48cc-b090-8b544c0802ae</TermId>
        </TermInfo>
      </Terms>
    </SAEFSecurityClassificationTaxHTField0>
    <TaxCatchAll xmlns="050dd0d4-1a0f-4f0a-88f4-497e90f8b992">
      <Value>1</Value>
    </TaxCatchAll>
    <SharedWithUsers xmlns="050dd0d4-1a0f-4f0a-88f4-497e90f8b992">
      <UserInfo>
        <DisplayName>Umoh, Magdalene M SPDC-IUC/G/UR</DisplayName>
        <AccountId>39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EE676C0-1890-485E-8491-6D15D3964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0dd0d4-1a0f-4f0a-88f4-497e90f8b992"/>
    <ds:schemaRef ds:uri="11a4eb3c-daa4-45d6-95d3-cc67f4a19b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85BB0-C11E-4692-B46D-8437815B10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9F07E3-9909-434E-B5AB-6B998F3D7AB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11a4eb3c-daa4-45d6-95d3-cc67f4a19bb5"/>
    <ds:schemaRef ds:uri="050dd0d4-1a0f-4f0a-88f4-497e90f8b992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Fit4_PSO List</vt:lpstr>
      <vt:lpstr>Back Up_Fit4_PSO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Akpere, Rocky O SPDC-IUC/G/UR</dc:creator>
  <cp:keywords/>
  <dc:description/>
  <cp:lastModifiedBy>Ogofia, Lasbery L SPDC-IUC/G/T</cp:lastModifiedBy>
  <cp:revision/>
  <cp:lastPrinted>2024-09-12T15:19:15Z</cp:lastPrinted>
  <dcterms:created xsi:type="dcterms:W3CDTF">2023-11-30T12:58:56Z</dcterms:created>
  <dcterms:modified xsi:type="dcterms:W3CDTF">2024-09-19T11:29:16Z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0x0101006F0A470EEB1140E7AA14F4CE8A50B54C0001CB1477F4DD432AA86DD56CC3887AF4002FA66096D03B9346A3D603D6E3096F03</vt:lpwstr>
  </property>
  <property fmtid="{D5CDD505-2E9C-101B-9397-08002B2CF9AE}" pid="3" name="SAEFSecurityClassification">
    <vt:lpwstr>1;#Confidential|e4bc29b2-6e76-48cc-b090-8b544c0802ae</vt:lpwstr>
  </property>
</Properties>
</file>