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lasbery_ogofia_shell_com/Documents/Work Folders/BUSINESS IMPROVEMENT/2024/West Asset/"/>
    </mc:Choice>
  </mc:AlternateContent>
  <xr:revisionPtr revIDLastSave="7" documentId="8_{3AC78C7E-923F-47A9-B047-44CA8ABA30C6}" xr6:coauthVersionLast="47" xr6:coauthVersionMax="47" xr10:uidLastSave="{C275F3D1-0AAC-42D2-A19D-381B2CBF6FC5}"/>
  <bookViews>
    <workbookView xWindow="-108" yWindow="-108" windowWidth="23256" windowHeight="12456" xr2:uid="{E5C72D98-8C86-4EF9-A59E-778C123B91F2}"/>
  </bookViews>
  <sheets>
    <sheet name="Sept 2024" sheetId="8" r:id="rId1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0">#REF!</definedName>
    <definedName name="TESTHKEY">#REF!</definedName>
    <definedName name="TESTKEYS">#REF!</definedName>
    <definedName name="TESTVKE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3" i="8" l="1"/>
  <c r="J52" i="8"/>
  <c r="J41" i="8"/>
  <c r="M41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L65" i="8"/>
  <c r="M64" i="8"/>
  <c r="M65" i="8" s="1"/>
  <c r="L52" i="8"/>
  <c r="M51" i="8"/>
  <c r="M52" i="8" s="1"/>
  <c r="L41" i="8"/>
</calcChain>
</file>

<file path=xl/sharedStrings.xml><?xml version="1.0" encoding="utf-8"?>
<sst xmlns="http://schemas.openxmlformats.org/spreadsheetml/2006/main" count="323" uniqueCount="67">
  <si>
    <t>S/N</t>
  </si>
  <si>
    <t>TUNU013T</t>
  </si>
  <si>
    <t>FORC148T</t>
  </si>
  <si>
    <t>FORC047S</t>
  </si>
  <si>
    <t>ESCB002L</t>
  </si>
  <si>
    <t>OGBO017T</t>
  </si>
  <si>
    <t>Activity Type</t>
  </si>
  <si>
    <t>PSO</t>
  </si>
  <si>
    <t>FORC139T</t>
  </si>
  <si>
    <t>FORC074T</t>
  </si>
  <si>
    <t>AFRE010L</t>
  </si>
  <si>
    <t>ESCB011S</t>
  </si>
  <si>
    <t>ESCB015L</t>
  </si>
  <si>
    <t>OTUM030L</t>
  </si>
  <si>
    <t>BENS011S</t>
  </si>
  <si>
    <t>Facility PSO: FL Descaling</t>
  </si>
  <si>
    <t>FORC144T</t>
  </si>
  <si>
    <t>EA021</t>
  </si>
  <si>
    <t>EA023</t>
  </si>
  <si>
    <t>EA045</t>
  </si>
  <si>
    <t>EA047</t>
  </si>
  <si>
    <t>EA051</t>
  </si>
  <si>
    <t>FORC138T</t>
  </si>
  <si>
    <t>FORC143T</t>
  </si>
  <si>
    <t>FORC147T</t>
  </si>
  <si>
    <t>FORC135L</t>
  </si>
  <si>
    <t>EA056</t>
  </si>
  <si>
    <t>EA024</t>
  </si>
  <si>
    <t>EA026</t>
  </si>
  <si>
    <t>EA055T</t>
  </si>
  <si>
    <t>EA057S</t>
  </si>
  <si>
    <t>ZARA013T</t>
  </si>
  <si>
    <t>FORC047L</t>
  </si>
  <si>
    <t>BENS025S</t>
  </si>
  <si>
    <t>BENS026T</t>
  </si>
  <si>
    <t>OGBO009T</t>
  </si>
  <si>
    <t>TUNU019S</t>
  </si>
  <si>
    <t>TUNU019L</t>
  </si>
  <si>
    <t>OPUK009T</t>
  </si>
  <si>
    <t>West</t>
  </si>
  <si>
    <t>East</t>
  </si>
  <si>
    <t>Asset</t>
  </si>
  <si>
    <t>Conduit</t>
  </si>
  <si>
    <t>Completion Date</t>
  </si>
  <si>
    <t>In Jan 2024 Sequence?</t>
  </si>
  <si>
    <t>Funding Tranche</t>
  </si>
  <si>
    <t>Fluid</t>
  </si>
  <si>
    <t>COMMENTS</t>
  </si>
  <si>
    <t>AUG YTD CYC (kboepd)</t>
  </si>
  <si>
    <t>SEP monthly Avg vol (boepd)</t>
  </si>
  <si>
    <t>SEP YTD CYC Provisional (boepd)</t>
  </si>
  <si>
    <t>N</t>
  </si>
  <si>
    <t>JV</t>
  </si>
  <si>
    <t>Oil</t>
  </si>
  <si>
    <t>Choke Optmimization</t>
  </si>
  <si>
    <t>EA025</t>
  </si>
  <si>
    <t>EA036</t>
  </si>
  <si>
    <t>EA046</t>
  </si>
  <si>
    <t>EA054</t>
  </si>
  <si>
    <t>Total Volume YTD</t>
  </si>
  <si>
    <t>SOKU036T</t>
  </si>
  <si>
    <t>SNC LP inlet pressure reduction</t>
  </si>
  <si>
    <t>SOKU LP NAG Suction Pressure Reduction</t>
  </si>
  <si>
    <t>WEST PSO Opportunities</t>
  </si>
  <si>
    <t>EAST PSO Opportunities</t>
  </si>
  <si>
    <t>Aug YTD</t>
  </si>
  <si>
    <t xml:space="preserve">Sep YTD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</si>
</sst>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[$-409]mmm/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Futura Medium"/>
    </font>
    <font>
      <sz val="11"/>
      <color rgb="FF000000"/>
      <name val="Futura Medium"/>
    </font>
    <font>
      <sz val="11"/>
      <color theme="1"/>
      <name val="Futura Medium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166" fontId="0" fillId="4" borderId="1" xfId="0" applyNumberFormat="1" applyFill="1" applyBorder="1"/>
    <xf numFmtId="17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/>
    <xf numFmtId="2" fontId="6" fillId="4" borderId="1" xfId="0" applyNumberFormat="1" applyFont="1" applyFill="1" applyBorder="1" applyAlignment="1">
      <alignment horizontal="center"/>
    </xf>
    <xf numFmtId="2" fontId="6" fillId="4" borderId="1" xfId="0" applyNumberFormat="1" applyFont="1" applyFill="1" applyBorder="1"/>
    <xf numFmtId="2" fontId="5" fillId="4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2" fontId="4" fillId="2" borderId="0" xfId="0" applyNumberFormat="1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43" fontId="0" fillId="0" borderId="0" xfId="1" applyFont="1"/>
    <xf numFmtId="43" fontId="4" fillId="2" borderId="0" xfId="1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22F0-9D12-48C7-97F9-55A2DB443FF3}">
  <dimension ref="A1:M65"/>
  <sheetViews>
    <sheetView tabSelected="1" topLeftCell="A23" workbookViewId="0">
      <selection activeCell="M65" activeCellId="1" sqref="M52 M65"/>
    </sheetView>
  </sheetViews>
  <sheetFormatPr defaultRowHeight="14.4"/>
  <cols>
    <col min="3" max="3" width="16.6640625" customWidth="1"/>
    <col min="4" max="4" width="15.33203125" customWidth="1"/>
    <col min="9" max="9" width="29" customWidth="1"/>
    <col min="10" max="12" width="16.44140625" customWidth="1"/>
    <col min="13" max="13" width="19.44140625" customWidth="1"/>
  </cols>
  <sheetData>
    <row r="1" spans="1:12" ht="35.25" customHeight="1">
      <c r="A1" s="20" t="s">
        <v>63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55.2">
      <c r="A2" s="1" t="s">
        <v>0</v>
      </c>
      <c r="B2" s="2" t="s">
        <v>41</v>
      </c>
      <c r="C2" s="1" t="s">
        <v>42</v>
      </c>
      <c r="D2" s="1" t="s">
        <v>43</v>
      </c>
      <c r="E2" s="1" t="s">
        <v>44</v>
      </c>
      <c r="F2" s="1" t="s">
        <v>6</v>
      </c>
      <c r="G2" s="1" t="s">
        <v>45</v>
      </c>
      <c r="H2" s="1" t="s">
        <v>46</v>
      </c>
      <c r="I2" s="1" t="s">
        <v>47</v>
      </c>
      <c r="J2" s="3" t="s">
        <v>48</v>
      </c>
      <c r="K2" s="1" t="s">
        <v>49</v>
      </c>
      <c r="L2" s="1" t="s">
        <v>50</v>
      </c>
    </row>
    <row r="3" spans="1:12">
      <c r="A3" s="4">
        <f>1</f>
        <v>1</v>
      </c>
      <c r="B3" s="5" t="s">
        <v>39</v>
      </c>
      <c r="C3" s="6" t="s">
        <v>1</v>
      </c>
      <c r="D3" s="7">
        <v>45337</v>
      </c>
      <c r="E3" s="8" t="s">
        <v>51</v>
      </c>
      <c r="F3" s="8" t="s">
        <v>7</v>
      </c>
      <c r="G3" s="8" t="s">
        <v>52</v>
      </c>
      <c r="H3" s="8" t="s">
        <v>53</v>
      </c>
      <c r="I3" s="9" t="s">
        <v>54</v>
      </c>
      <c r="J3" s="10">
        <v>1.2594127943260324E-2</v>
      </c>
      <c r="K3" s="11">
        <v>21.697020016855745</v>
      </c>
      <c r="L3" s="12">
        <v>13.590794958617487</v>
      </c>
    </row>
    <row r="4" spans="1:12">
      <c r="A4" s="4">
        <f>1+A3</f>
        <v>2</v>
      </c>
      <c r="B4" s="5" t="s">
        <v>39</v>
      </c>
      <c r="C4" s="6" t="s">
        <v>11</v>
      </c>
      <c r="D4" s="7">
        <v>45366</v>
      </c>
      <c r="E4" s="8" t="s">
        <v>51</v>
      </c>
      <c r="F4" s="8" t="s">
        <v>7</v>
      </c>
      <c r="G4" s="8" t="s">
        <v>52</v>
      </c>
      <c r="H4" s="8" t="s">
        <v>53</v>
      </c>
      <c r="I4" s="9" t="s">
        <v>54</v>
      </c>
      <c r="J4" s="10">
        <v>1.2973037546043457E-2</v>
      </c>
      <c r="K4" s="11">
        <v>21.602879184413691</v>
      </c>
      <c r="L4" s="12">
        <v>13.917910718127789</v>
      </c>
    </row>
    <row r="5" spans="1:12">
      <c r="A5" s="4">
        <f t="shared" ref="A5:A40" si="0">1+A4</f>
        <v>3</v>
      </c>
      <c r="B5" s="5" t="s">
        <v>39</v>
      </c>
      <c r="C5" s="6" t="s">
        <v>12</v>
      </c>
      <c r="D5" s="7">
        <v>45366</v>
      </c>
      <c r="E5" s="8" t="s">
        <v>51</v>
      </c>
      <c r="F5" s="8" t="s">
        <v>7</v>
      </c>
      <c r="G5" s="8" t="s">
        <v>52</v>
      </c>
      <c r="H5" s="8" t="s">
        <v>53</v>
      </c>
      <c r="I5" s="9" t="s">
        <v>54</v>
      </c>
      <c r="J5" s="10">
        <v>6.141930254740248E-2</v>
      </c>
      <c r="K5" s="11">
        <v>103.19623981407801</v>
      </c>
      <c r="L5" s="12">
        <v>65.99341976638155</v>
      </c>
    </row>
    <row r="6" spans="1:12">
      <c r="A6" s="4">
        <f t="shared" si="0"/>
        <v>4</v>
      </c>
      <c r="B6" s="5" t="s">
        <v>39</v>
      </c>
      <c r="C6" s="6" t="s">
        <v>13</v>
      </c>
      <c r="D6" s="7">
        <v>45366</v>
      </c>
      <c r="E6" s="8" t="s">
        <v>51</v>
      </c>
      <c r="F6" s="8" t="s">
        <v>7</v>
      </c>
      <c r="G6" s="8" t="s">
        <v>52</v>
      </c>
      <c r="H6" s="8" t="s">
        <v>53</v>
      </c>
      <c r="I6" s="9" t="s">
        <v>54</v>
      </c>
      <c r="J6" s="10">
        <v>9.0920611779686904E-3</v>
      </c>
      <c r="K6" s="11">
        <v>14.027390644456585</v>
      </c>
      <c r="L6" s="12">
        <v>9.632425718095103</v>
      </c>
    </row>
    <row r="7" spans="1:12">
      <c r="A7" s="4">
        <f t="shared" si="0"/>
        <v>5</v>
      </c>
      <c r="B7" s="5" t="s">
        <v>39</v>
      </c>
      <c r="C7" s="6" t="s">
        <v>3</v>
      </c>
      <c r="D7" s="7">
        <v>45366</v>
      </c>
      <c r="E7" s="8" t="s">
        <v>51</v>
      </c>
      <c r="F7" s="8" t="s">
        <v>7</v>
      </c>
      <c r="G7" s="8" t="s">
        <v>52</v>
      </c>
      <c r="H7" s="8" t="s">
        <v>53</v>
      </c>
      <c r="I7" s="9" t="s">
        <v>54</v>
      </c>
      <c r="J7" s="10">
        <v>1.6965617616456062E-2</v>
      </c>
      <c r="K7" s="11">
        <v>20.277972077752491</v>
      </c>
      <c r="L7" s="12">
        <v>17.328284163313338</v>
      </c>
    </row>
    <row r="8" spans="1:12">
      <c r="A8" s="4">
        <f t="shared" si="0"/>
        <v>6</v>
      </c>
      <c r="B8" s="5" t="s">
        <v>39</v>
      </c>
      <c r="C8" s="6" t="s">
        <v>4</v>
      </c>
      <c r="D8" s="7">
        <v>45397</v>
      </c>
      <c r="E8" s="8" t="s">
        <v>51</v>
      </c>
      <c r="F8" s="8" t="s">
        <v>7</v>
      </c>
      <c r="G8" s="8" t="s">
        <v>52</v>
      </c>
      <c r="H8" s="8" t="s">
        <v>53</v>
      </c>
      <c r="I8" s="9" t="s">
        <v>54</v>
      </c>
      <c r="J8" s="10">
        <v>0.10332635833246134</v>
      </c>
      <c r="K8" s="11">
        <v>180.67993064935226</v>
      </c>
      <c r="L8" s="12">
        <v>111.79572756423772</v>
      </c>
    </row>
    <row r="9" spans="1:12">
      <c r="A9" s="4">
        <f t="shared" si="0"/>
        <v>7</v>
      </c>
      <c r="B9" s="5" t="s">
        <v>39</v>
      </c>
      <c r="C9" s="6" t="s">
        <v>10</v>
      </c>
      <c r="D9" s="7">
        <v>45397</v>
      </c>
      <c r="E9" s="8" t="s">
        <v>51</v>
      </c>
      <c r="F9" s="8" t="s">
        <v>7</v>
      </c>
      <c r="G9" s="8" t="s">
        <v>52</v>
      </c>
      <c r="H9" s="8" t="s">
        <v>53</v>
      </c>
      <c r="I9" s="9" t="s">
        <v>54</v>
      </c>
      <c r="J9" s="10">
        <v>0.11160845984909766</v>
      </c>
      <c r="K9" s="11">
        <v>80.804047530839938</v>
      </c>
      <c r="L9" s="12">
        <v>108.23571397483586</v>
      </c>
    </row>
    <row r="10" spans="1:12">
      <c r="A10" s="4">
        <f t="shared" si="0"/>
        <v>8</v>
      </c>
      <c r="B10" s="5" t="s">
        <v>39</v>
      </c>
      <c r="C10" s="6" t="s">
        <v>9</v>
      </c>
      <c r="D10" s="7">
        <v>45397</v>
      </c>
      <c r="E10" s="8" t="s">
        <v>51</v>
      </c>
      <c r="F10" s="8" t="s">
        <v>7</v>
      </c>
      <c r="G10" s="8" t="s">
        <v>52</v>
      </c>
      <c r="H10" s="8" t="s">
        <v>53</v>
      </c>
      <c r="I10" s="9" t="s">
        <v>54</v>
      </c>
      <c r="J10" s="10">
        <v>9.9348453086200883E-2</v>
      </c>
      <c r="K10" s="11">
        <v>234.01312402701336</v>
      </c>
      <c r="L10" s="12">
        <v>114.0927601235161</v>
      </c>
    </row>
    <row r="11" spans="1:12">
      <c r="A11" s="4">
        <f t="shared" si="0"/>
        <v>9</v>
      </c>
      <c r="B11" s="5" t="s">
        <v>39</v>
      </c>
      <c r="C11" s="6" t="s">
        <v>8</v>
      </c>
      <c r="D11" s="7">
        <v>45397</v>
      </c>
      <c r="E11" s="8" t="s">
        <v>51</v>
      </c>
      <c r="F11" s="8" t="s">
        <v>7</v>
      </c>
      <c r="G11" s="8" t="s">
        <v>52</v>
      </c>
      <c r="H11" s="8" t="s">
        <v>53</v>
      </c>
      <c r="I11" s="9" t="s">
        <v>54</v>
      </c>
      <c r="J11" s="10">
        <v>4.5661413469082326E-2</v>
      </c>
      <c r="K11" s="11">
        <v>52.737254693227342</v>
      </c>
      <c r="L11" s="12">
        <v>46.436140610412068</v>
      </c>
    </row>
    <row r="12" spans="1:12">
      <c r="A12" s="4">
        <f t="shared" si="0"/>
        <v>10</v>
      </c>
      <c r="B12" s="5" t="s">
        <v>39</v>
      </c>
      <c r="C12" s="6" t="s">
        <v>2</v>
      </c>
      <c r="D12" s="7">
        <v>45397</v>
      </c>
      <c r="E12" s="8" t="s">
        <v>51</v>
      </c>
      <c r="F12" s="8" t="s">
        <v>7</v>
      </c>
      <c r="G12" s="8" t="s">
        <v>52</v>
      </c>
      <c r="H12" s="8" t="s">
        <v>53</v>
      </c>
      <c r="I12" s="9" t="s">
        <v>54</v>
      </c>
      <c r="J12" s="10">
        <v>0.11338076656921502</v>
      </c>
      <c r="K12" s="11">
        <v>91.687124549993285</v>
      </c>
      <c r="L12" s="12">
        <v>111.00555028973818</v>
      </c>
    </row>
    <row r="13" spans="1:12">
      <c r="A13" s="4">
        <f t="shared" si="0"/>
        <v>11</v>
      </c>
      <c r="B13" s="5" t="s">
        <v>39</v>
      </c>
      <c r="C13" s="6" t="s">
        <v>55</v>
      </c>
      <c r="D13" s="7">
        <v>45397</v>
      </c>
      <c r="E13" s="8" t="s">
        <v>51</v>
      </c>
      <c r="F13" s="8" t="s">
        <v>7</v>
      </c>
      <c r="G13" s="8" t="s">
        <v>52</v>
      </c>
      <c r="H13" s="8" t="s">
        <v>53</v>
      </c>
      <c r="I13" s="9" t="s">
        <v>15</v>
      </c>
      <c r="J13" s="10">
        <v>7.2818963774647125E-2</v>
      </c>
      <c r="K13" s="11">
        <v>128.36719511390029</v>
      </c>
      <c r="L13" s="12">
        <v>78.90088691398141</v>
      </c>
    </row>
    <row r="14" spans="1:12">
      <c r="A14" s="4">
        <f t="shared" si="0"/>
        <v>12</v>
      </c>
      <c r="B14" s="5" t="s">
        <v>39</v>
      </c>
      <c r="C14" s="6" t="s">
        <v>56</v>
      </c>
      <c r="D14" s="7">
        <v>45397</v>
      </c>
      <c r="E14" s="8" t="s">
        <v>51</v>
      </c>
      <c r="F14" s="8" t="s">
        <v>7</v>
      </c>
      <c r="G14" s="8" t="s">
        <v>52</v>
      </c>
      <c r="H14" s="8" t="s">
        <v>53</v>
      </c>
      <c r="I14" s="9" t="s">
        <v>15</v>
      </c>
      <c r="J14" s="10">
        <v>0.31309627021846803</v>
      </c>
      <c r="K14" s="11">
        <v>605.3524991704528</v>
      </c>
      <c r="L14" s="12">
        <v>345.09512740299192</v>
      </c>
    </row>
    <row r="15" spans="1:12">
      <c r="A15" s="4">
        <f t="shared" si="0"/>
        <v>13</v>
      </c>
      <c r="B15" s="5" t="s">
        <v>39</v>
      </c>
      <c r="C15" s="6" t="s">
        <v>57</v>
      </c>
      <c r="D15" s="7">
        <v>45397</v>
      </c>
      <c r="E15" s="8" t="s">
        <v>51</v>
      </c>
      <c r="F15" s="8" t="s">
        <v>7</v>
      </c>
      <c r="G15" s="8" t="s">
        <v>52</v>
      </c>
      <c r="H15" s="8" t="s">
        <v>53</v>
      </c>
      <c r="I15" s="9" t="s">
        <v>15</v>
      </c>
      <c r="J15" s="10">
        <v>0.33212937634759243</v>
      </c>
      <c r="K15" s="11">
        <v>406.69024886198082</v>
      </c>
      <c r="L15" s="12">
        <v>340.29297552799989</v>
      </c>
    </row>
    <row r="16" spans="1:12">
      <c r="A16" s="4">
        <f t="shared" si="0"/>
        <v>14</v>
      </c>
      <c r="B16" s="5" t="s">
        <v>39</v>
      </c>
      <c r="C16" s="6" t="s">
        <v>58</v>
      </c>
      <c r="D16" s="7">
        <v>45397</v>
      </c>
      <c r="E16" s="8" t="s">
        <v>51</v>
      </c>
      <c r="F16" s="8" t="s">
        <v>7</v>
      </c>
      <c r="G16" s="8" t="s">
        <v>52</v>
      </c>
      <c r="H16" s="8" t="s">
        <v>53</v>
      </c>
      <c r="I16" s="9" t="s">
        <v>15</v>
      </c>
      <c r="J16" s="10">
        <v>0.14716898096049888</v>
      </c>
      <c r="K16" s="11">
        <v>187.81086158855263</v>
      </c>
      <c r="L16" s="12">
        <v>151.61882190517628</v>
      </c>
    </row>
    <row r="17" spans="1:12">
      <c r="A17" s="4">
        <f t="shared" si="0"/>
        <v>15</v>
      </c>
      <c r="B17" s="5" t="s">
        <v>39</v>
      </c>
      <c r="C17" s="6" t="s">
        <v>26</v>
      </c>
      <c r="D17" s="7">
        <v>45397</v>
      </c>
      <c r="E17" s="8" t="s">
        <v>51</v>
      </c>
      <c r="F17" s="8" t="s">
        <v>7</v>
      </c>
      <c r="G17" s="8" t="s">
        <v>52</v>
      </c>
      <c r="H17" s="8" t="s">
        <v>53</v>
      </c>
      <c r="I17" s="9" t="s">
        <v>15</v>
      </c>
      <c r="J17" s="10">
        <v>0.17135581274150749</v>
      </c>
      <c r="K17" s="11">
        <v>245.07951963370166</v>
      </c>
      <c r="L17" s="12">
        <v>179.42775145233165</v>
      </c>
    </row>
    <row r="18" spans="1:12">
      <c r="A18" s="4">
        <f t="shared" si="0"/>
        <v>16</v>
      </c>
      <c r="B18" s="5" t="s">
        <v>39</v>
      </c>
      <c r="C18" s="6" t="s">
        <v>14</v>
      </c>
      <c r="D18" s="7">
        <v>45427</v>
      </c>
      <c r="E18" s="8" t="s">
        <v>51</v>
      </c>
      <c r="F18" s="8" t="s">
        <v>7</v>
      </c>
      <c r="G18" s="8" t="s">
        <v>52</v>
      </c>
      <c r="H18" s="8" t="s">
        <v>53</v>
      </c>
      <c r="I18" s="9" t="s">
        <v>54</v>
      </c>
      <c r="J18" s="10">
        <v>2.0711781451048576E-2</v>
      </c>
      <c r="K18" s="11">
        <v>82.217311175198802</v>
      </c>
      <c r="L18" s="12">
        <v>27.44596353763437</v>
      </c>
    </row>
    <row r="19" spans="1:12">
      <c r="A19" s="4">
        <f t="shared" si="0"/>
        <v>17</v>
      </c>
      <c r="B19" s="5" t="s">
        <v>39</v>
      </c>
      <c r="C19" s="6" t="s">
        <v>5</v>
      </c>
      <c r="D19" s="7">
        <v>45427</v>
      </c>
      <c r="E19" s="8" t="s">
        <v>51</v>
      </c>
      <c r="F19" s="8" t="s">
        <v>7</v>
      </c>
      <c r="G19" s="8" t="s">
        <v>52</v>
      </c>
      <c r="H19" s="8" t="s">
        <v>53</v>
      </c>
      <c r="I19" s="9" t="s">
        <v>54</v>
      </c>
      <c r="J19" s="10">
        <v>7.1561792679543226E-2</v>
      </c>
      <c r="K19" s="11">
        <v>259.33289639868281</v>
      </c>
      <c r="L19" s="12">
        <v>92.120672648792095</v>
      </c>
    </row>
    <row r="20" spans="1:12">
      <c r="A20" s="4">
        <f t="shared" si="0"/>
        <v>18</v>
      </c>
      <c r="B20" s="5" t="s">
        <v>39</v>
      </c>
      <c r="C20" s="6" t="s">
        <v>17</v>
      </c>
      <c r="D20" s="7">
        <v>45458</v>
      </c>
      <c r="E20" s="8" t="s">
        <v>51</v>
      </c>
      <c r="F20" s="8" t="s">
        <v>7</v>
      </c>
      <c r="G20" s="8" t="s">
        <v>52</v>
      </c>
      <c r="H20" s="8" t="s">
        <v>53</v>
      </c>
      <c r="I20" s="9" t="s">
        <v>15</v>
      </c>
      <c r="J20" s="10">
        <v>2.2051219270591534E-3</v>
      </c>
      <c r="K20" s="11">
        <v>5.704443866114338</v>
      </c>
      <c r="L20" s="12">
        <v>2.588259365641838</v>
      </c>
    </row>
    <row r="21" spans="1:12">
      <c r="A21" s="4">
        <f t="shared" si="0"/>
        <v>19</v>
      </c>
      <c r="B21" s="5" t="s">
        <v>39</v>
      </c>
      <c r="C21" s="6" t="s">
        <v>18</v>
      </c>
      <c r="D21" s="7">
        <v>45458</v>
      </c>
      <c r="E21" s="8" t="s">
        <v>51</v>
      </c>
      <c r="F21" s="8" t="s">
        <v>7</v>
      </c>
      <c r="G21" s="8" t="s">
        <v>52</v>
      </c>
      <c r="H21" s="8" t="s">
        <v>53</v>
      </c>
      <c r="I21" s="9" t="s">
        <v>15</v>
      </c>
      <c r="J21" s="10">
        <v>3.637823994920783E-2</v>
      </c>
      <c r="K21" s="11">
        <v>106.2957396776774</v>
      </c>
      <c r="L21" s="12">
        <v>44.033440649405229</v>
      </c>
    </row>
    <row r="22" spans="1:12">
      <c r="A22" s="4">
        <f t="shared" si="0"/>
        <v>20</v>
      </c>
      <c r="B22" s="5" t="s">
        <v>39</v>
      </c>
      <c r="C22" s="6" t="s">
        <v>19</v>
      </c>
      <c r="D22" s="7">
        <v>45458</v>
      </c>
      <c r="E22" s="8" t="s">
        <v>51</v>
      </c>
      <c r="F22" s="8" t="s">
        <v>7</v>
      </c>
      <c r="G22" s="8" t="s">
        <v>52</v>
      </c>
      <c r="H22" s="8" t="s">
        <v>53</v>
      </c>
      <c r="I22" s="9" t="s">
        <v>15</v>
      </c>
      <c r="J22" s="10">
        <v>1.8341859929755955E-2</v>
      </c>
      <c r="K22" s="11">
        <v>71.013414041441479</v>
      </c>
      <c r="L22" s="12">
        <v>24.108818409137584</v>
      </c>
    </row>
    <row r="23" spans="1:12">
      <c r="A23" s="4">
        <f t="shared" si="0"/>
        <v>21</v>
      </c>
      <c r="B23" s="5" t="s">
        <v>39</v>
      </c>
      <c r="C23" s="6" t="s">
        <v>20</v>
      </c>
      <c r="D23" s="7">
        <v>45458</v>
      </c>
      <c r="E23" s="8" t="s">
        <v>51</v>
      </c>
      <c r="F23" s="8" t="s">
        <v>7</v>
      </c>
      <c r="G23" s="8" t="s">
        <v>52</v>
      </c>
      <c r="H23" s="8" t="s">
        <v>53</v>
      </c>
      <c r="I23" s="9" t="s">
        <v>15</v>
      </c>
      <c r="J23" s="10">
        <v>7.9345947502782399E-2</v>
      </c>
      <c r="K23" s="11">
        <v>193.14048170308624</v>
      </c>
      <c r="L23" s="12">
        <v>91.805203072158719</v>
      </c>
    </row>
    <row r="24" spans="1:12">
      <c r="A24" s="4">
        <f t="shared" si="0"/>
        <v>22</v>
      </c>
      <c r="B24" s="5" t="s">
        <v>39</v>
      </c>
      <c r="C24" s="6" t="s">
        <v>21</v>
      </c>
      <c r="D24" s="7">
        <v>45458</v>
      </c>
      <c r="E24" s="8" t="s">
        <v>51</v>
      </c>
      <c r="F24" s="8" t="s">
        <v>7</v>
      </c>
      <c r="G24" s="8" t="s">
        <v>52</v>
      </c>
      <c r="H24" s="8" t="s">
        <v>53</v>
      </c>
      <c r="I24" s="9" t="s">
        <v>15</v>
      </c>
      <c r="J24" s="10">
        <v>4.0542023650463097E-2</v>
      </c>
      <c r="K24" s="11">
        <v>149.50222870002293</v>
      </c>
      <c r="L24" s="12">
        <v>52.471973108444097</v>
      </c>
    </row>
    <row r="25" spans="1:12">
      <c r="A25" s="4">
        <f t="shared" si="0"/>
        <v>23</v>
      </c>
      <c r="B25" s="5" t="s">
        <v>39</v>
      </c>
      <c r="C25" s="6" t="s">
        <v>27</v>
      </c>
      <c r="D25" s="7">
        <v>45488</v>
      </c>
      <c r="E25" s="8" t="s">
        <v>51</v>
      </c>
      <c r="F25" s="8" t="s">
        <v>7</v>
      </c>
      <c r="G25" s="8" t="s">
        <v>52</v>
      </c>
      <c r="H25" s="8" t="s">
        <v>53</v>
      </c>
      <c r="I25" s="9" t="s">
        <v>15</v>
      </c>
      <c r="J25" s="10">
        <v>5.6750096166914088E-3</v>
      </c>
      <c r="K25" s="11">
        <v>29.371923274391634</v>
      </c>
      <c r="L25" s="12">
        <v>8.2695622069505568</v>
      </c>
    </row>
    <row r="26" spans="1:12">
      <c r="A26" s="4">
        <f t="shared" si="0"/>
        <v>24</v>
      </c>
      <c r="B26" s="5" t="s">
        <v>39</v>
      </c>
      <c r="C26" s="6" t="s">
        <v>28</v>
      </c>
      <c r="D26" s="7">
        <v>45488</v>
      </c>
      <c r="E26" s="8" t="s">
        <v>51</v>
      </c>
      <c r="F26" s="8" t="s">
        <v>7</v>
      </c>
      <c r="G26" s="8" t="s">
        <v>52</v>
      </c>
      <c r="H26" s="8" t="s">
        <v>53</v>
      </c>
      <c r="I26" s="9" t="s">
        <v>15</v>
      </c>
      <c r="J26" s="10">
        <v>2.7096331375072648E-2</v>
      </c>
      <c r="K26" s="11">
        <v>130.46009444571516</v>
      </c>
      <c r="L26" s="12">
        <v>38.413531711274381</v>
      </c>
    </row>
    <row r="27" spans="1:12">
      <c r="A27" s="4">
        <f t="shared" si="0"/>
        <v>25</v>
      </c>
      <c r="B27" s="5" t="s">
        <v>39</v>
      </c>
      <c r="C27" s="6" t="s">
        <v>29</v>
      </c>
      <c r="D27" s="7">
        <v>45488</v>
      </c>
      <c r="E27" s="8" t="s">
        <v>51</v>
      </c>
      <c r="F27" s="8" t="s">
        <v>7</v>
      </c>
      <c r="G27" s="8" t="s">
        <v>52</v>
      </c>
      <c r="H27" s="8" t="s">
        <v>53</v>
      </c>
      <c r="I27" s="9" t="s">
        <v>15</v>
      </c>
      <c r="J27" s="10">
        <v>3.2908856748069129E-3</v>
      </c>
      <c r="K27" s="11">
        <v>15.411364090524248</v>
      </c>
      <c r="L27" s="12">
        <v>4.6179453553599057</v>
      </c>
    </row>
    <row r="28" spans="1:12">
      <c r="A28" s="4">
        <f t="shared" si="0"/>
        <v>26</v>
      </c>
      <c r="B28" s="5" t="s">
        <v>39</v>
      </c>
      <c r="C28" s="6" t="s">
        <v>30</v>
      </c>
      <c r="D28" s="7">
        <v>45488</v>
      </c>
      <c r="E28" s="8" t="s">
        <v>51</v>
      </c>
      <c r="F28" s="8" t="s">
        <v>7</v>
      </c>
      <c r="G28" s="8" t="s">
        <v>52</v>
      </c>
      <c r="H28" s="8" t="s">
        <v>53</v>
      </c>
      <c r="I28" s="9" t="s">
        <v>15</v>
      </c>
      <c r="J28" s="10">
        <v>2.4117739814754627E-2</v>
      </c>
      <c r="K28" s="11">
        <v>119.27711641725884</v>
      </c>
      <c r="L28" s="12">
        <v>34.536649661744136</v>
      </c>
    </row>
    <row r="29" spans="1:12">
      <c r="A29" s="4">
        <f t="shared" si="0"/>
        <v>27</v>
      </c>
      <c r="B29" s="5" t="s">
        <v>39</v>
      </c>
      <c r="C29" s="6" t="s">
        <v>22</v>
      </c>
      <c r="D29" s="7">
        <v>45488</v>
      </c>
      <c r="E29" s="8" t="s">
        <v>51</v>
      </c>
      <c r="F29" s="8" t="s">
        <v>7</v>
      </c>
      <c r="G29" s="8" t="s">
        <v>52</v>
      </c>
      <c r="H29" s="8" t="s">
        <v>53</v>
      </c>
      <c r="I29" s="9" t="s">
        <v>54</v>
      </c>
      <c r="J29" s="10">
        <v>2.1911500400346517E-2</v>
      </c>
      <c r="K29" s="11">
        <v>88.720210047921356</v>
      </c>
      <c r="L29" s="12">
        <v>29.226322624533541</v>
      </c>
    </row>
    <row r="30" spans="1:12">
      <c r="A30" s="4">
        <f t="shared" si="0"/>
        <v>28</v>
      </c>
      <c r="B30" s="5" t="s">
        <v>39</v>
      </c>
      <c r="C30" s="6" t="s">
        <v>16</v>
      </c>
      <c r="D30" s="7">
        <v>45488</v>
      </c>
      <c r="E30" s="8" t="s">
        <v>51</v>
      </c>
      <c r="F30" s="8" t="s">
        <v>7</v>
      </c>
      <c r="G30" s="8" t="s">
        <v>52</v>
      </c>
      <c r="H30" s="8" t="s">
        <v>53</v>
      </c>
      <c r="I30" s="9" t="s">
        <v>54</v>
      </c>
      <c r="J30" s="10">
        <v>5.0225642115130538E-2</v>
      </c>
      <c r="K30" s="11">
        <v>190.55000914800746</v>
      </c>
      <c r="L30" s="12">
        <v>65.589623907051362</v>
      </c>
    </row>
    <row r="31" spans="1:12">
      <c r="A31" s="4">
        <f t="shared" si="0"/>
        <v>29</v>
      </c>
      <c r="B31" s="5" t="s">
        <v>39</v>
      </c>
      <c r="C31" s="6" t="s">
        <v>24</v>
      </c>
      <c r="D31" s="7">
        <v>45488</v>
      </c>
      <c r="E31" s="8" t="s">
        <v>51</v>
      </c>
      <c r="F31" s="8" t="s">
        <v>7</v>
      </c>
      <c r="G31" s="8" t="s">
        <v>52</v>
      </c>
      <c r="H31" s="8" t="s">
        <v>53</v>
      </c>
      <c r="I31" s="9" t="s">
        <v>54</v>
      </c>
      <c r="J31" s="10">
        <v>4.467654231522241E-2</v>
      </c>
      <c r="K31" s="11">
        <v>233.56643560180018</v>
      </c>
      <c r="L31" s="12">
        <v>65.357917492584946</v>
      </c>
    </row>
    <row r="32" spans="1:12">
      <c r="A32" s="4">
        <f t="shared" si="0"/>
        <v>30</v>
      </c>
      <c r="B32" s="5" t="s">
        <v>39</v>
      </c>
      <c r="C32" s="6" t="s">
        <v>32</v>
      </c>
      <c r="D32" s="7">
        <v>45488</v>
      </c>
      <c r="E32" s="8" t="s">
        <v>51</v>
      </c>
      <c r="F32" s="8" t="s">
        <v>7</v>
      </c>
      <c r="G32" s="8" t="s">
        <v>52</v>
      </c>
      <c r="H32" s="8" t="s">
        <v>53</v>
      </c>
      <c r="I32" s="9" t="s">
        <v>54</v>
      </c>
      <c r="J32" s="10">
        <v>1.9133665738637945E-3</v>
      </c>
      <c r="K32" s="11">
        <v>7.8372378747479603</v>
      </c>
      <c r="L32" s="12">
        <v>2.5619656214058564</v>
      </c>
    </row>
    <row r="33" spans="1:13">
      <c r="A33" s="4">
        <f t="shared" si="0"/>
        <v>31</v>
      </c>
      <c r="B33" s="5" t="s">
        <v>39</v>
      </c>
      <c r="C33" s="6" t="s">
        <v>33</v>
      </c>
      <c r="D33" s="7">
        <v>45519</v>
      </c>
      <c r="E33" s="8" t="s">
        <v>51</v>
      </c>
      <c r="F33" s="8" t="s">
        <v>7</v>
      </c>
      <c r="G33" s="8" t="s">
        <v>52</v>
      </c>
      <c r="H33" s="8" t="s">
        <v>53</v>
      </c>
      <c r="I33" s="9" t="s">
        <v>54</v>
      </c>
      <c r="J33" s="10">
        <v>2.0646702759059908E-2</v>
      </c>
      <c r="K33" s="11">
        <v>206.07018609986434</v>
      </c>
      <c r="L33" s="12">
        <v>40.948544000753827</v>
      </c>
    </row>
    <row r="34" spans="1:13">
      <c r="A34" s="4">
        <f t="shared" si="0"/>
        <v>32</v>
      </c>
      <c r="B34" s="5" t="s">
        <v>39</v>
      </c>
      <c r="C34" s="6" t="s">
        <v>34</v>
      </c>
      <c r="D34" s="7">
        <v>45519</v>
      </c>
      <c r="E34" s="8" t="s">
        <v>51</v>
      </c>
      <c r="F34" s="8" t="s">
        <v>7</v>
      </c>
      <c r="G34" s="8" t="s">
        <v>52</v>
      </c>
      <c r="H34" s="8" t="s">
        <v>53</v>
      </c>
      <c r="I34" s="9" t="s">
        <v>54</v>
      </c>
      <c r="J34" s="10">
        <v>3.3892492606884692E-2</v>
      </c>
      <c r="K34" s="11">
        <v>486.31784276732401</v>
      </c>
      <c r="L34" s="12">
        <v>83.42811488722478</v>
      </c>
    </row>
    <row r="35" spans="1:13">
      <c r="A35" s="4">
        <f t="shared" si="0"/>
        <v>33</v>
      </c>
      <c r="B35" s="5" t="s">
        <v>39</v>
      </c>
      <c r="C35" s="6" t="s">
        <v>25</v>
      </c>
      <c r="D35" s="7">
        <v>45519</v>
      </c>
      <c r="E35" s="8" t="s">
        <v>51</v>
      </c>
      <c r="F35" s="8" t="s">
        <v>7</v>
      </c>
      <c r="G35" s="8" t="s">
        <v>52</v>
      </c>
      <c r="H35" s="8" t="s">
        <v>53</v>
      </c>
      <c r="I35" s="9" t="s">
        <v>54</v>
      </c>
      <c r="J35" s="10">
        <v>1.0725933051097836E-2</v>
      </c>
      <c r="K35" s="11">
        <v>71.903230901772162</v>
      </c>
      <c r="L35" s="12">
        <v>17.424177341317652</v>
      </c>
    </row>
    <row r="36" spans="1:13">
      <c r="A36" s="4">
        <f t="shared" si="0"/>
        <v>34</v>
      </c>
      <c r="B36" s="5" t="s">
        <v>39</v>
      </c>
      <c r="C36" s="6" t="s">
        <v>23</v>
      </c>
      <c r="D36" s="7">
        <v>45519</v>
      </c>
      <c r="E36" s="8" t="s">
        <v>51</v>
      </c>
      <c r="F36" s="8" t="s">
        <v>7</v>
      </c>
      <c r="G36" s="8" t="s">
        <v>52</v>
      </c>
      <c r="H36" s="8" t="s">
        <v>53</v>
      </c>
      <c r="I36" s="9" t="s">
        <v>54</v>
      </c>
      <c r="J36" s="10">
        <v>6.9450883351438531E-3</v>
      </c>
      <c r="K36" s="11">
        <v>45.953781792627645</v>
      </c>
      <c r="L36" s="12">
        <v>11.216113166255216</v>
      </c>
    </row>
    <row r="37" spans="1:13">
      <c r="A37" s="4">
        <f t="shared" si="0"/>
        <v>35</v>
      </c>
      <c r="B37" s="5" t="s">
        <v>39</v>
      </c>
      <c r="C37" s="6" t="s">
        <v>35</v>
      </c>
      <c r="D37" s="7">
        <v>45519</v>
      </c>
      <c r="E37" s="8" t="s">
        <v>51</v>
      </c>
      <c r="F37" s="8" t="s">
        <v>7</v>
      </c>
      <c r="G37" s="8" t="s">
        <v>52</v>
      </c>
      <c r="H37" s="8" t="s">
        <v>53</v>
      </c>
      <c r="I37" s="9" t="s">
        <v>54</v>
      </c>
      <c r="J37" s="10">
        <v>1.8689178825093494E-2</v>
      </c>
      <c r="K37" s="11">
        <v>138.86980077629664</v>
      </c>
      <c r="L37" s="12">
        <v>31.847641082524497</v>
      </c>
    </row>
    <row r="38" spans="1:13">
      <c r="A38" s="4">
        <f t="shared" si="0"/>
        <v>36</v>
      </c>
      <c r="B38" s="5" t="s">
        <v>39</v>
      </c>
      <c r="C38" s="6" t="s">
        <v>36</v>
      </c>
      <c r="D38" s="7">
        <v>45519</v>
      </c>
      <c r="E38" s="8" t="s">
        <v>51</v>
      </c>
      <c r="F38" s="8" t="s">
        <v>7</v>
      </c>
      <c r="G38" s="8" t="s">
        <v>52</v>
      </c>
      <c r="H38" s="8" t="s">
        <v>53</v>
      </c>
      <c r="I38" s="9" t="s">
        <v>54</v>
      </c>
      <c r="J38" s="10">
        <v>0.11599565171320191</v>
      </c>
      <c r="K38" s="11">
        <v>795.24367752459932</v>
      </c>
      <c r="L38" s="12">
        <v>190.36587351736952</v>
      </c>
    </row>
    <row r="39" spans="1:13">
      <c r="A39" s="4">
        <f t="shared" si="0"/>
        <v>37</v>
      </c>
      <c r="B39" s="5" t="s">
        <v>39</v>
      </c>
      <c r="C39" s="6" t="s">
        <v>37</v>
      </c>
      <c r="D39" s="7">
        <v>45519</v>
      </c>
      <c r="E39" s="8" t="s">
        <v>51</v>
      </c>
      <c r="F39" s="8" t="s">
        <v>7</v>
      </c>
      <c r="G39" s="8" t="s">
        <v>52</v>
      </c>
      <c r="H39" s="8" t="s">
        <v>53</v>
      </c>
      <c r="I39" s="9" t="s">
        <v>54</v>
      </c>
      <c r="J39" s="10">
        <v>5.387344323782726E-3</v>
      </c>
      <c r="K39" s="11">
        <v>34.99168691903833</v>
      </c>
      <c r="L39" s="12">
        <v>8.6286957028253113</v>
      </c>
    </row>
    <row r="40" spans="1:13">
      <c r="A40" s="4">
        <f t="shared" si="0"/>
        <v>38</v>
      </c>
      <c r="B40" s="5" t="s">
        <v>39</v>
      </c>
      <c r="C40" s="6" t="s">
        <v>38</v>
      </c>
      <c r="D40" s="7">
        <v>45519</v>
      </c>
      <c r="E40" s="8" t="s">
        <v>51</v>
      </c>
      <c r="F40" s="8" t="s">
        <v>7</v>
      </c>
      <c r="G40" s="8" t="s">
        <v>52</v>
      </c>
      <c r="H40" s="8" t="s">
        <v>53</v>
      </c>
      <c r="I40" s="9" t="s">
        <v>54</v>
      </c>
      <c r="J40" s="10">
        <v>4.732899698380125E-3</v>
      </c>
      <c r="K40" s="11">
        <v>33.03432247860669</v>
      </c>
      <c r="L40" s="12">
        <v>7.8315956232224488</v>
      </c>
    </row>
    <row r="41" spans="1:13">
      <c r="A41" s="13"/>
      <c r="B41" s="14"/>
      <c r="C41" s="13"/>
      <c r="D41" s="13"/>
      <c r="E41" s="13"/>
      <c r="F41" s="13"/>
      <c r="G41" s="13"/>
      <c r="H41" s="13"/>
      <c r="I41" s="13"/>
      <c r="J41" s="15">
        <f>SUM(J3:J40)</f>
        <v>2.2879480784682964</v>
      </c>
      <c r="K41" s="13"/>
      <c r="L41" s="15">
        <f>SUM(L3:L40)</f>
        <v>2682.2028957833672</v>
      </c>
      <c r="M41" s="18">
        <f>L41*274</f>
        <v>734923.59344464261</v>
      </c>
    </row>
    <row r="42" spans="1:13">
      <c r="L42" s="22" t="s">
        <v>65</v>
      </c>
      <c r="M42" s="21">
        <v>567000</v>
      </c>
    </row>
    <row r="43" spans="1:13">
      <c r="L43" s="22" t="s">
        <v>66</v>
      </c>
      <c r="M43" s="21">
        <f>M41-M42</f>
        <v>167923.59344464261</v>
      </c>
    </row>
    <row r="49" spans="1:13" ht="29.25" customHeight="1">
      <c r="A49" s="19" t="s">
        <v>64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ht="55.2">
      <c r="A50" s="1" t="s">
        <v>0</v>
      </c>
      <c r="B50" s="2" t="s">
        <v>41</v>
      </c>
      <c r="C50" s="1" t="s">
        <v>42</v>
      </c>
      <c r="D50" s="1" t="s">
        <v>43</v>
      </c>
      <c r="E50" s="1" t="s">
        <v>44</v>
      </c>
      <c r="F50" s="1" t="s">
        <v>6</v>
      </c>
      <c r="G50" s="1" t="s">
        <v>45</v>
      </c>
      <c r="H50" s="1" t="s">
        <v>46</v>
      </c>
      <c r="I50" s="1" t="s">
        <v>47</v>
      </c>
      <c r="J50" s="3" t="s">
        <v>48</v>
      </c>
      <c r="K50" s="1" t="s">
        <v>49</v>
      </c>
      <c r="L50" s="1" t="s">
        <v>50</v>
      </c>
      <c r="M50" s="16" t="s">
        <v>59</v>
      </c>
    </row>
    <row r="51" spans="1:13">
      <c r="A51" s="4">
        <v>134</v>
      </c>
      <c r="B51" s="5" t="s">
        <v>40</v>
      </c>
      <c r="C51" s="6" t="s">
        <v>31</v>
      </c>
      <c r="D51" s="7">
        <v>45519</v>
      </c>
      <c r="E51" s="8" t="s">
        <v>51</v>
      </c>
      <c r="F51" s="8" t="s">
        <v>7</v>
      </c>
      <c r="G51" s="8" t="s">
        <v>52</v>
      </c>
      <c r="H51" s="8" t="s">
        <v>53</v>
      </c>
      <c r="I51" s="9" t="s">
        <v>54</v>
      </c>
      <c r="J51" s="10">
        <v>1.1308589182701379E-2</v>
      </c>
      <c r="K51" s="11">
        <v>26.143748469630928</v>
      </c>
      <c r="L51" s="12">
        <v>12.932876695868849</v>
      </c>
      <c r="M51" s="17">
        <f>L51*274</f>
        <v>3543.6082146680646</v>
      </c>
    </row>
    <row r="52" spans="1:13">
      <c r="A52" s="13"/>
      <c r="B52" s="14"/>
      <c r="C52" s="13"/>
      <c r="D52" s="13"/>
      <c r="E52" s="13"/>
      <c r="F52" s="13"/>
      <c r="G52" s="13"/>
      <c r="H52" s="13"/>
      <c r="I52" s="13"/>
      <c r="J52" s="15">
        <f>J51</f>
        <v>1.1308589182701379E-2</v>
      </c>
      <c r="K52" s="13"/>
      <c r="L52" s="15">
        <f>SUM(L51:L51)</f>
        <v>12.932876695868849</v>
      </c>
      <c r="M52" s="18">
        <f>SUM(M51:M51)</f>
        <v>3543.6082146680646</v>
      </c>
    </row>
    <row r="62" spans="1:13" ht="26.25" customHeight="1">
      <c r="A62" s="19" t="s">
        <v>62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55.2">
      <c r="A63" s="1" t="s">
        <v>0</v>
      </c>
      <c r="B63" s="2" t="s">
        <v>41</v>
      </c>
      <c r="C63" s="1" t="s">
        <v>42</v>
      </c>
      <c r="D63" s="1" t="s">
        <v>43</v>
      </c>
      <c r="E63" s="1" t="s">
        <v>44</v>
      </c>
      <c r="F63" s="1" t="s">
        <v>6</v>
      </c>
      <c r="G63" s="1" t="s">
        <v>45</v>
      </c>
      <c r="H63" s="1" t="s">
        <v>46</v>
      </c>
      <c r="I63" s="1" t="s">
        <v>47</v>
      </c>
      <c r="J63" s="3" t="s">
        <v>48</v>
      </c>
      <c r="K63" s="1" t="s">
        <v>49</v>
      </c>
      <c r="L63" s="1" t="s">
        <v>50</v>
      </c>
      <c r="M63" s="16" t="s">
        <v>59</v>
      </c>
    </row>
    <row r="64" spans="1:13">
      <c r="A64" s="4">
        <v>135</v>
      </c>
      <c r="B64" s="5" t="s">
        <v>40</v>
      </c>
      <c r="C64" s="6" t="s">
        <v>60</v>
      </c>
      <c r="D64" s="7">
        <v>45550</v>
      </c>
      <c r="E64" s="8" t="s">
        <v>51</v>
      </c>
      <c r="F64" s="8" t="s">
        <v>7</v>
      </c>
      <c r="G64" s="8" t="s">
        <v>52</v>
      </c>
      <c r="H64" s="8" t="s">
        <v>53</v>
      </c>
      <c r="I64" s="9" t="s">
        <v>61</v>
      </c>
      <c r="J64" s="10"/>
      <c r="K64" s="11">
        <v>2614.8524320108781</v>
      </c>
      <c r="L64" s="12">
        <v>286.29771153403777</v>
      </c>
      <c r="M64" s="17">
        <f>L64*274</f>
        <v>78445.572960326346</v>
      </c>
    </row>
    <row r="65" spans="1:13">
      <c r="A65" s="13"/>
      <c r="B65" s="14"/>
      <c r="C65" s="13"/>
      <c r="D65" s="13"/>
      <c r="E65" s="13"/>
      <c r="F65" s="13"/>
      <c r="G65" s="13"/>
      <c r="H65" s="13"/>
      <c r="I65" s="13"/>
      <c r="J65" s="15"/>
      <c r="K65" s="13"/>
      <c r="L65" s="15">
        <f>SUM(L64:L64)</f>
        <v>286.29771153403777</v>
      </c>
      <c r="M65" s="18">
        <f>SUM(M64:M64)</f>
        <v>78445.572960326346</v>
      </c>
    </row>
  </sheetData>
  <mergeCells count="3">
    <mergeCell ref="A62:M62"/>
    <mergeCell ref="A1:L1"/>
    <mergeCell ref="A49:M4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2FA66096D03B9346A3D603D6E3096F03" ma:contentTypeVersion="9" ma:contentTypeDescription="Shell Document Content Type" ma:contentTypeScope="" ma:versionID="ff0f3668636e65c4e5725fbd3a256807">
  <xsd:schema xmlns:xsd="http://www.w3.org/2001/XMLSchema" xmlns:xs="http://www.w3.org/2001/XMLSchema" xmlns:p="http://schemas.microsoft.com/office/2006/metadata/properties" xmlns:ns1="http://schemas.microsoft.com/sharepoint/v3" xmlns:ns2="050dd0d4-1a0f-4f0a-88f4-497e90f8b992" xmlns:ns3="11a4eb3c-daa4-45d6-95d3-cc67f4a19bb5" targetNamespace="http://schemas.microsoft.com/office/2006/metadata/properties" ma:root="true" ma:fieldsID="80f8fcc6afd3cbc58f1c2549334a8d9f" ns1:_="" ns2:_="" ns3:_="">
    <xsd:import namespace="http://schemas.microsoft.com/sharepoint/v3"/>
    <xsd:import namespace="050dd0d4-1a0f-4f0a-88f4-497e90f8b992"/>
    <xsd:import namespace="11a4eb3c-daa4-45d6-95d3-cc67f4a19bb5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default="1;#Confidential|e4bc29b2-6e76-48cc-b090-8b544c0802ae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dd0d4-1a0f-4f0a-88f4-497e90f8b992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b3a807e8-fd72-4e63-83a9-0d740856b74a}" ma:internalName="TaxCatchAll" ma:showField="CatchAllData" ma:web="050dd0d4-1a0f-4f0a-88f4-497e90f8b9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3a807e8-fd72-4e63-83a9-0d740856b74a}" ma:internalName="TaxCatchAllLabel" ma:readOnly="true" ma:showField="CatchAllDataLabel" ma:web="050dd0d4-1a0f-4f0a-88f4-497e90f8b9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4eb3c-daa4-45d6-95d3-cc67f4a19b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e4bc29b2-6e76-48cc-b090-8b544c0802ae</TermId>
        </TermInfo>
      </Terms>
    </SAEFSecurityClassificationTaxHTField0>
    <TaxCatchAll xmlns="050dd0d4-1a0f-4f0a-88f4-497e90f8b992">
      <Value>1</Value>
    </TaxCatchAll>
    <SharedWithUsers xmlns="050dd0d4-1a0f-4f0a-88f4-497e90f8b992">
      <UserInfo>
        <DisplayName>Umoh, Magdalene M SPDC-IUC/G/UR</DisplayName>
        <AccountId>39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E676C0-1890-485E-8491-6D15D3964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0dd0d4-1a0f-4f0a-88f4-497e90f8b992"/>
    <ds:schemaRef ds:uri="11a4eb3c-daa4-45d6-95d3-cc67f4a19b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F07E3-9909-434E-B5AB-6B998F3D7ABD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11a4eb3c-daa4-45d6-95d3-cc67f4a19bb5"/>
    <ds:schemaRef ds:uri="050dd0d4-1a0f-4f0a-88f4-497e90f8b99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B785BB0-C11E-4692-B46D-8437815B10A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Akpere, Rocky O SPDC-IUC/G/UR</dc:creator>
  <cp:keywords/>
  <dc:description/>
  <cp:lastModifiedBy>Ogofia, Lasbery L SPDC-IUC/G/T</cp:lastModifiedBy>
  <cp:revision/>
  <cp:lastPrinted>2024-09-12T15:19:15Z</cp:lastPrinted>
  <dcterms:created xsi:type="dcterms:W3CDTF">2023-11-30T12:58:56Z</dcterms:created>
  <dcterms:modified xsi:type="dcterms:W3CDTF">2024-10-22T17:43:50Z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0x0101006F0A470EEB1140E7AA14F4CE8A50B54C0001CB1477F4DD432AA86DD56CC3887AF4002FA66096D03B9346A3D603D6E3096F03</vt:lpwstr>
  </property>
  <property fmtid="{D5CDD505-2E9C-101B-9397-08002B2CF9AE}" pid="3" name="SAEFSecurityClassification">
    <vt:lpwstr>1;#Confidential|e4bc29b2-6e76-48cc-b090-8b544c0802ae</vt:lpwstr>
  </property>
</Properties>
</file>