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.Odien\Desktop\"/>
    </mc:Choice>
  </mc:AlternateContent>
  <xr:revisionPtr revIDLastSave="0" documentId="8_{5239F7B2-047B-462E-8E43-6F8F992EF5D6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720" tabRatio="35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S31" i="5"/>
  <c r="T31" i="5" s="1"/>
  <c r="T27" i="5"/>
  <c r="T22" i="5"/>
  <c r="T23" i="5"/>
  <c r="E24" i="5"/>
  <c r="F24" i="5" l="1"/>
  <c r="E31" i="5"/>
  <c r="E30" i="5"/>
  <c r="E29" i="5"/>
  <c r="E28" i="5"/>
  <c r="F31" i="5" l="1"/>
  <c r="I31" i="5" s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<sst xmlns="http://schemas.openxmlformats.org/spreadsheetml/2006/main" count="306" uniqueCount="137">
  <si>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</si>
  <si>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</si>
  <si>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</si>
  <si>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</si>
  <si>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</si>
  <si>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</si>
  <si>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</si>
  <si>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</si>
  <si>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</si>
  <si>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</si>
  <si>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</si>
  <si>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</si>
  <si>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</si>
  <si>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</si>
  <si>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</si>
  <si>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</si>
  <si>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</si>
  <si>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</si>
  <si>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</si>
  <si>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</si>
  <si>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</si>
  <si>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</si>
  <si>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</si>
  <si>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</si>
  <si>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</si>
  <si>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</si>
  <si>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</si>
  <si>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</si>
  <si>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</si>
  <si>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</si>
  <si>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</si>
  <si>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</si>
  <si>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</si>
  <si>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</si>
  <si>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</si>
  <si>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</si>
  <si>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</si>
  <si>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</si>
  <si>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</si>
  <si>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</si>
  <si>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</si>
  <si>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</si>
  <si>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</si>
  <si>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</si>
  <si>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</si>
  <si>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</si>
  <si>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</si>
  <si>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</si>
  <si>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</si>
  <si>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</si>
  <si>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</si>
  <si>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</si>
  <si>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</si>
  <si>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</si>
  <si>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</si>
  <si>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</si>
  <si>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</si>
  <si>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</si>
  <si>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</si>
  <si>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</si>
  <si>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</si>
  <si>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</si>
  <si>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</si>
  <si>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</si>
  <si>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</si>
  <si>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</si>
  <si>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</si>
  <si>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</si>
  <si>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</si>
  <si>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</si>
  <si>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</si>
  <si>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</si>
  <si>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</si>
  <si>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</si>
  <si>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</si>
  <si>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</si>
  <si>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</si>
  <si>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</si>
  <si>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</si>
  <si>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</si>
  <si>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</si>
  <si>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</si>
  <si>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</si>
  <si>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</si>
  <si>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</si>
  <si>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</si>
  <si>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</si>
  <si>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</si>
  <si>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</si>
  <si>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</si>
  <si>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</si>
  <si>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</si>
  <si>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</si>
  <si>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</si>
  <si>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</si>
  <si>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</si>
  <si>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</si>
  <si>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</si>
  <si>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</si>
  <si>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</si>
  <si>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</si>
  <si>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</si>
  <si>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</si>
  <si>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</si>
  <si>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</si>
  <si>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</si>
  <si>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</si>
  <si>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</si>
  <si>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</si>
  <si>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</si>
  <si>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</si>
  <si>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</si>
  <si>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</si>
  <si>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</si>
  <si>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</si>
  <si>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</si>
  <si>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</si>
  <si>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</si>
  <si>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</si>
  <si>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</si>
  <si>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</si>
  <si>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</si>
  <si>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</si>
  <si>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</si>
  <si>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</si>
  <si>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</si>
  <si>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</si>
  <si>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</si>
  <si>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</si>
  <si>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</si>
  <si>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</si>
  <si>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</si>
  <si>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</si>
  <si>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</si>
  <si>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</si>
  <si>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</si>
  <si>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NBNK PU: Restore failed bulk headers in NBNK PU to gain 2kBopd DEC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</si>
</sst>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4" fontId="12" fillId="0" borderId="0" xfId="0" applyNumberFormat="1" applyFont="1"/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4">
    <cellStyle name="Comma" xfId="1" builtinId="3"/>
    <cellStyle name="Comma 2" xfId="3" xr:uid="{6F67BEAD-7771-4AF4-850A-7A9A5214BF4D}"/>
    <cellStyle name="Normal" xfId="0" builtinId="0"/>
    <cellStyle name="Normal 2" xfId="2" xr:uid="{E592670E-EE93-4F63-B1FC-71591EFD90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0"/>
  <sheetViews>
    <sheetView tabSelected="1" topLeftCell="A18" zoomScale="110" zoomScaleNormal="110" workbookViewId="0">
      <selection activeCell="I31" sqref="I31"/>
    </sheetView>
  </sheetViews>
  <sheetFormatPr defaultColWidth="9.140625" defaultRowHeight="15"/>
  <cols>
    <col min="1" max="1" width="8.7109375" style="72"/>
    <col min="2" max="2" width="14.28515625" style="72" customWidth="1"/>
    <col min="3" max="3" width="68.7109375" style="72" customWidth="1"/>
    <col min="4" max="4" width="28.28515625" style="72" customWidth="1"/>
    <col min="5" max="5" width="3.85546875" style="72" hidden="1" customWidth="1"/>
    <col min="6" max="6" width="28.5703125" style="107" customWidth="1"/>
    <col min="7" max="7" width="4.28515625" style="72" customWidth="1"/>
    <col min="8" max="8" width="4.7109375" style="72" customWidth="1"/>
    <col min="9" max="9" width="14.5703125" style="72" customWidth="1"/>
    <col min="10" max="10" width="18.5703125" style="72" customWidth="1"/>
    <col min="11" max="11" width="15.42578125" style="72" customWidth="1"/>
    <col min="12" max="12" width="8.7109375" style="72"/>
    <col min="13" max="14" width="13.28515625" style="72" bestFit="1" customWidth="1"/>
    <col min="15" max="15" width="31.5703125" style="72" customWidth="1"/>
    <col min="16" max="16" width="8.7109375" customWidth="1"/>
    <col min="18" max="18" width="13.28515625" bestFit="1" customWidth="1"/>
    <col min="19" max="20" width="14.28515625" bestFit="1" customWidth="1"/>
  </cols>
  <sheetData>
    <row r="1" spans="2:20" ht="15.75" hidden="1" thickBot="1"/>
    <row r="2" spans="2:20" ht="27" hidden="1" thickBot="1">
      <c r="C2" s="161" t="s">
        <v>0</v>
      </c>
      <c r="D2" s="162"/>
      <c r="E2" s="162"/>
      <c r="F2" s="163"/>
    </row>
    <row r="3" spans="2:20" ht="15.7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30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.7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.7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.7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.75" thickBot="1">
      <c r="B18" s="73"/>
      <c r="C18" s="78" t="s">
        <v>136</v>
      </c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.7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2"/>
      <c r="E21" s="153"/>
      <c r="F21" s="154"/>
    </row>
    <row r="22" spans="2:20" ht="15.75" thickBot="1">
      <c r="C22" s="69" t="s">
        <v>41</v>
      </c>
      <c r="D22" s="117" t="s">
        <v>4</v>
      </c>
      <c r="E22" s="91">
        <f>IF(D22=$K$4,(VLOOKUP(D24,$C$5:$F$17,2,FALSE)),(VLOOKUP(D24,$C$5:$F$17,4,FALSE)))</f>
        <v>1</v>
      </c>
      <c r="F22" s="151"/>
      <c r="R22">
        <v>0.25</v>
      </c>
      <c r="S22" s="139">
        <v>0.8</v>
      </c>
      <c r="T22" s="140">
        <f>S22*R22</f>
        <v>0.2</v>
      </c>
    </row>
    <row r="23" spans="2:20" ht="26.25">
      <c r="C23" s="70" t="s">
        <v>42</v>
      </c>
      <c r="D23" s="118" t="s">
        <v>43</v>
      </c>
      <c r="E23" s="82"/>
      <c r="F23" s="113">
        <v>0</v>
      </c>
      <c r="H23" s="155" t="s">
        <v>44</v>
      </c>
      <c r="I23" s="156"/>
      <c r="J23" s="95" t="s">
        <v>45</v>
      </c>
      <c r="M23" s="139"/>
      <c r="N23" s="141">
        <f>M23*0.55*0.25</f>
        <v>0</v>
      </c>
      <c r="S23">
        <v>5.6</v>
      </c>
      <c r="T23">
        <f>S23/R22</f>
        <v>22.4</v>
      </c>
    </row>
    <row r="24" spans="2:20" ht="15.7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0</v>
      </c>
      <c r="H24" s="157"/>
      <c r="I24" s="158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2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30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152.87671232876713</v>
      </c>
      <c r="G31" s="115"/>
      <c r="I31" s="141">
        <f>F31*1000</f>
        <v>152876.71232876711</v>
      </c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/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" customHeight="1">
      <c r="C37" s="159" t="s">
        <v>59</v>
      </c>
      <c r="F37" s="114"/>
    </row>
    <row r="38" spans="3:7" ht="15.75" thickBot="1">
      <c r="C38" s="160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</sheetData>
  <sheetProtection selectLockedCells="1"/>
  <mergeCells count="4">
    <mergeCell ref="D21:F21"/>
    <mergeCell ref="C2:F2"/>
    <mergeCell ref="C37:C38"/>
    <mergeCell ref="H23:I24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/>
    <row r="2" spans="2:11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5.5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5.5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2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2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25" thickBot="1">
      <c r="K11" s="18" t="s">
        <v>73</v>
      </c>
    </row>
    <row r="12" spans="2:11" ht="13.5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5.5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5.5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2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5.5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.5" thickBot="1">
      <c r="B24" s="38"/>
      <c r="C24" s="39"/>
      <c r="D24" s="40" t="s">
        <v>47</v>
      </c>
    </row>
    <row r="25" spans="2:9">
      <c r="G25" s="9" t="s">
        <v>81</v>
      </c>
      <c r="H25" s="27" t="s">
        <v>61</v>
      </c>
      <c r="I25" s="28" t="s">
        <v>62</v>
      </c>
    </row>
    <row r="26" spans="2:9">
      <c r="G26" s="15" t="s">
        <v>82</v>
      </c>
      <c r="H26" s="8">
        <v>5</v>
      </c>
      <c r="I26" s="29"/>
    </row>
    <row r="27" spans="2:9">
      <c r="G27" s="25" t="s">
        <v>67</v>
      </c>
      <c r="H27" s="8">
        <v>365</v>
      </c>
      <c r="I27" s="29"/>
    </row>
    <row r="28" spans="2:9">
      <c r="G28" s="15" t="s">
        <v>83</v>
      </c>
      <c r="H28" s="2">
        <v>15.65</v>
      </c>
      <c r="I28" s="26">
        <f>(H27/365)*H28*H26</f>
        <v>78.25</v>
      </c>
    </row>
    <row r="29" spans="2:9">
      <c r="G29" s="15" t="s">
        <v>84</v>
      </c>
      <c r="H29" s="2">
        <v>0.3</v>
      </c>
      <c r="I29" s="16">
        <f>I28*H29</f>
        <v>23.474999999999998</v>
      </c>
    </row>
    <row r="30" spans="2:9">
      <c r="G30" s="15" t="s">
        <v>70</v>
      </c>
      <c r="H30" s="2">
        <v>0.66669999999999996</v>
      </c>
      <c r="I30" s="16">
        <f>I28*H30</f>
        <v>52.169274999999999</v>
      </c>
    </row>
    <row r="31" spans="2:9" ht="25.5">
      <c r="G31" s="17" t="s">
        <v>71</v>
      </c>
      <c r="H31" s="2">
        <v>0.15</v>
      </c>
      <c r="I31" s="16">
        <f>I28*H31</f>
        <v>11.737499999999999</v>
      </c>
    </row>
    <row r="32" spans="2:9" ht="25.5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/>
    <row r="3" spans="2:14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.5" thickBot="1">
      <c r="D10" s="30"/>
      <c r="I10" s="30"/>
      <c r="N10" s="30"/>
    </row>
    <row r="11" spans="2:14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.5" thickBot="1">
      <c r="D18" s="30"/>
      <c r="I18" s="30"/>
      <c r="N18" s="30"/>
    </row>
    <row r="19" spans="2:14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.5" thickBot="1"/>
    <row r="26" spans="2:14">
      <c r="B26" s="35" t="s">
        <v>44</v>
      </c>
      <c r="C26" s="36"/>
      <c r="D26" s="37" t="s">
        <v>80</v>
      </c>
    </row>
    <row r="27" spans="2:14" ht="13.5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/>
  <cols>
    <col min="2" max="2" width="24.7109375" customWidth="1"/>
    <col min="3" max="3" width="14.85546875" customWidth="1"/>
    <col min="4" max="4" width="16" customWidth="1"/>
  </cols>
  <sheetData>
    <row r="1" spans="2:4" ht="15.7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.7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.7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.7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.7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.75" thickBot="1">
      <c r="B22" s="32" t="s">
        <v>117</v>
      </c>
      <c r="C22" s="19">
        <v>1</v>
      </c>
      <c r="D22" s="24">
        <f>D21*C22</f>
        <v>0.16</v>
      </c>
    </row>
    <row r="24" spans="2:4" ht="15.75" thickBot="1"/>
    <row r="25" spans="2:4">
      <c r="B25" s="35" t="s">
        <v>44</v>
      </c>
      <c r="C25" s="36"/>
      <c r="D25" s="37" t="s">
        <v>80</v>
      </c>
    </row>
    <row r="26" spans="2:4" ht="15.7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0" ht="15.7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2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.7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.7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.7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.7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.7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.7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 ht="26.25">
      <c r="D27" s="25" t="s">
        <v>67</v>
      </c>
      <c r="E27" s="58"/>
      <c r="F27" s="59"/>
      <c r="G27" s="60">
        <v>365</v>
      </c>
    </row>
    <row r="28" spans="4:7" ht="15.7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.7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 ht="26.25">
      <c r="D32" s="25" t="s">
        <v>67</v>
      </c>
      <c r="E32" s="58"/>
      <c r="F32" s="59"/>
      <c r="G32" s="60">
        <v>365</v>
      </c>
    </row>
    <row r="33" spans="4:7" ht="15.7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.7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 ht="26.25">
      <c r="D37" s="25" t="s">
        <v>67</v>
      </c>
      <c r="E37" s="58"/>
      <c r="F37" s="59"/>
      <c r="G37" s="60">
        <v>365</v>
      </c>
    </row>
    <row r="38" spans="4:7" ht="15.7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Odien, Nelson N SPDC-IUC/G/UWF</cp:lastModifiedBy>
  <cp:revision/>
  <dcterms:created xsi:type="dcterms:W3CDTF">2019-03-08T09:08:42Z</dcterms:created>
  <dcterms:modified xsi:type="dcterms:W3CDTF">2024-10-14T08:55:42Z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  <property fmtid="{D5CDD505-2E9C-101B-9397-08002B2CF9AE}" pid="5" name="MSIP_Label_d0cb1e24-a0e2-4a4c-9340-733297c9cd7c_Enabled">
    <vt:lpwstr>true</vt:lpwstr>
  </property>
  <property fmtid="{D5CDD505-2E9C-101B-9397-08002B2CF9AE}" pid="6" name="MSIP_Label_d0cb1e24-a0e2-4a4c-9340-733297c9cd7c_SetDate">
    <vt:lpwstr>2024-02-14T08:55:26Z</vt:lpwstr>
  </property>
  <property fmtid="{D5CDD505-2E9C-101B-9397-08002B2CF9AE}" pid="7" name="MSIP_Label_d0cb1e24-a0e2-4a4c-9340-733297c9cd7c_Method">
    <vt:lpwstr>Privileged</vt:lpwstr>
  </property>
  <property fmtid="{D5CDD505-2E9C-101B-9397-08002B2CF9AE}" pid="8" name="MSIP_Label_d0cb1e24-a0e2-4a4c-9340-733297c9cd7c_Name">
    <vt:lpwstr>Internal</vt:lpwstr>
  </property>
  <property fmtid="{D5CDD505-2E9C-101B-9397-08002B2CF9AE}" pid="9" name="MSIP_Label_d0cb1e24-a0e2-4a4c-9340-733297c9cd7c_SiteId">
    <vt:lpwstr>db1e96a8-a3da-442a-930b-235cac24cd5c</vt:lpwstr>
  </property>
  <property fmtid="{D5CDD505-2E9C-101B-9397-08002B2CF9AE}" pid="10" name="MSIP_Label_d0cb1e24-a0e2-4a4c-9340-733297c9cd7c_ActionId">
    <vt:lpwstr>ff18cac7-976a-4142-bee6-211fb3f40f73</vt:lpwstr>
  </property>
  <property fmtid="{D5CDD505-2E9C-101B-9397-08002B2CF9AE}" pid="11" name="MSIP_Label_d0cb1e24-a0e2-4a4c-9340-733297c9cd7c_ContentBits">
    <vt:lpwstr>0</vt:lpwstr>
  </property>
</Properties>
</file>